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EstaPastaDeTrabalho"/>
  <mc:AlternateContent xmlns:mc="http://schemas.openxmlformats.org/markup-compatibility/2006">
    <mc:Choice Requires="x15">
      <x15ac:absPath xmlns:x15ac="http://schemas.microsoft.com/office/spreadsheetml/2010/11/ac" url="\\pm.es.gov.br.local\index\ARQUIVOS PMES\EMG\EMG4\25 - Plano de Contratações Anual - PCA\2025\5. PCA para PUBLICAÇÃO\"/>
    </mc:Choice>
  </mc:AlternateContent>
  <xr:revisionPtr revIDLastSave="0" documentId="13_ncr:1_{D42BF1B4-9ED1-45EC-BA01-65F44A71CD9A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CA25.PUB" sheetId="39" r:id="rId1"/>
  </sheets>
  <definedNames>
    <definedName name="_xlnm._FilterDatabase" localSheetId="0" hidden="1">'PCA25.PUB'!$A$92:$L$96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4" i="39" l="1"/>
  <c r="F88" i="39"/>
  <c r="F87" i="39"/>
  <c r="F36" i="39"/>
  <c r="F35" i="39"/>
  <c r="F37" i="39"/>
  <c r="F38" i="39"/>
  <c r="F57" i="39"/>
  <c r="F54" i="39"/>
  <c r="F39" i="39"/>
  <c r="F53" i="39"/>
  <c r="F50" i="39"/>
  <c r="E40" i="39" l="1"/>
  <c r="F17" i="39" l="1"/>
  <c r="F13" i="39"/>
  <c r="F11" i="39"/>
  <c r="F12" i="39"/>
  <c r="F77" i="39"/>
  <c r="F26" i="39"/>
  <c r="F52" i="39"/>
  <c r="F55" i="39"/>
  <c r="F16" i="39"/>
  <c r="F84" i="39"/>
  <c r="F83" i="39"/>
  <c r="F25" i="39"/>
  <c r="F74" i="39"/>
  <c r="F61" i="39"/>
  <c r="F24" i="39"/>
  <c r="F90" i="39"/>
  <c r="F5" i="39"/>
  <c r="F60" i="39"/>
  <c r="F23" i="39"/>
  <c r="F73" i="39"/>
  <c r="F20" i="39"/>
  <c r="F59" i="39"/>
  <c r="F64" i="39"/>
  <c r="F22" i="39"/>
  <c r="F82" i="39"/>
  <c r="F72" i="39"/>
  <c r="F71" i="39"/>
  <c r="F58" i="39"/>
  <c r="F76" i="39"/>
  <c r="F48" i="39"/>
  <c r="F65" i="39"/>
  <c r="F89" i="39"/>
  <c r="F9" i="39"/>
  <c r="F62" i="39"/>
  <c r="F75" i="39"/>
  <c r="F86" i="39"/>
  <c r="F81" i="39"/>
  <c r="F42" i="39"/>
  <c r="F10" i="39"/>
  <c r="F14" i="39"/>
  <c r="F41" i="39"/>
  <c r="F44" i="39"/>
  <c r="F15" i="39"/>
  <c r="F18" i="39"/>
  <c r="F70" i="39"/>
  <c r="F69" i="39"/>
  <c r="F43" i="39"/>
  <c r="F79" i="39"/>
  <c r="F51" i="39"/>
  <c r="F80" i="39"/>
  <c r="F21" i="39"/>
  <c r="F68" i="39"/>
  <c r="F56" i="39"/>
  <c r="F67" i="39"/>
  <c r="F85" i="39"/>
  <c r="F33" i="39"/>
  <c r="F32" i="39"/>
  <c r="F31" i="39"/>
  <c r="F30" i="39"/>
  <c r="F47" i="39"/>
  <c r="F28" i="39"/>
  <c r="F19" i="39"/>
  <c r="F45" i="39"/>
  <c r="F66" i="39"/>
  <c r="F63" i="39"/>
  <c r="F46" i="39"/>
  <c r="F78" i="39"/>
  <c r="F49" i="39"/>
  <c r="F27" i="3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FERNANDO HABIB SAMPAIO</author>
  </authors>
  <commentList>
    <comment ref="G17" authorId="0" shapeId="0" xr:uid="{E138D6B0-6A1D-4541-BDB2-A2ACF3A66A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J18" authorId="0" shapeId="0" xr:uid="{E3524035-2340-4B62-9697-5BDB81D4020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Realizado pela SEGER. PMES é partícipe.</t>
        </r>
      </text>
    </comment>
    <comment ref="G19" authorId="0" shapeId="0" xr:uid="{2BB2BB70-8C1C-4AC3-BA8B-9652096E0E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0" authorId="0" shapeId="0" xr:uid="{AF562A7D-CBFC-4095-9299-3916461E23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1" authorId="0" shapeId="0" xr:uid="{CC604A4F-CA05-4D23-A8CA-DA40202C42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3" authorId="0" shapeId="0" xr:uid="{0F7990FF-C430-4036-92ED-5F2834624CF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4" authorId="0" shapeId="0" xr:uid="{9B4E773B-4D10-4934-9E55-54912F1C99D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5" authorId="0" shapeId="0" xr:uid="{EA3A2973-8151-42BB-874D-B516C534884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6" authorId="0" shapeId="0" xr:uid="{5524CD65-3829-4E9B-9785-EF54EEA282E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7" authorId="0" shapeId="0" xr:uid="{7F1B5004-BADB-4E70-8B60-E445623FCCB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28" authorId="0" shapeId="0" xr:uid="{5F02269F-5281-4461-B086-EA5AE17EF35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35" authorId="0" shapeId="0" xr:uid="{FA41A7D7-BAAC-4E36-B0D0-2C0495711B1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36" authorId="0" shapeId="0" xr:uid="{45D86527-4297-4D0C-B018-2BDF00250B3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37" authorId="0" shapeId="0" xr:uid="{8242C47E-8685-44B4-8C41-EBBB4898947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0" authorId="0" shapeId="0" xr:uid="{F13BE00C-F4BB-46E7-86FB-C4487A3BA47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1" authorId="0" shapeId="0" xr:uid="{E4346B09-5CE1-4975-AB0E-F7B6862A5EC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42" authorId="0" shapeId="0" xr:uid="{D4C25FF9-0B12-435B-8A2F-5395D6A4923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5" authorId="0" shapeId="0" xr:uid="{813C098B-2E05-48DD-A921-A51ED40DB810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6" authorId="0" shapeId="0" xr:uid="{0EB6E2E5-E7C3-4723-B37D-CF4B9E1D5C3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7" authorId="0" shapeId="0" xr:uid="{9FEBF2FC-4DE2-4327-A716-1CE4ECB7DF42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68" authorId="0" shapeId="0" xr:uid="{D99227F6-F9D9-4387-A4EC-3779B07FEF1A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0" authorId="0" shapeId="0" xr:uid="{5A952CBA-F0C2-48CB-9968-7E570C4D2B81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1" authorId="0" shapeId="0" xr:uid="{8740D815-BCE4-4766-87FD-0B1FA72D8066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2" authorId="0" shapeId="0" xr:uid="{0BA085A0-F9B3-4288-B08B-EA435DFDB7FD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3" authorId="0" shapeId="0" xr:uid="{2C4264F3-F79D-46AF-A99D-C8ED0BF4D2C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4" authorId="0" shapeId="0" xr:uid="{531ED42F-D8FD-4615-B2A3-89F23DAE57C7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6" authorId="0" shapeId="0" xr:uid="{83DD53C6-88C7-4F50-9A5D-1E38E08D4B8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7" authorId="0" shapeId="0" xr:uid="{11C1B963-719C-4345-9104-621C2A48E7FE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79" authorId="0" shapeId="0" xr:uid="{42F73482-471F-4C99-9E0E-9F8E668C2685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85" authorId="0" shapeId="0" xr:uid="{7D5503F1-21BB-4F55-A082-A1AFDD305ACF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86" authorId="0" shapeId="0" xr:uid="{45CE3626-B1B1-4BAB-9FFB-25928AE2941C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88" authorId="0" shapeId="0" xr:uid="{4699E3AB-E12B-41AB-B105-28B87AE6159B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  <comment ref="G89" authorId="0" shapeId="0" xr:uid="{A0D03DA7-D651-4244-807F-5D5CD2A30514}">
      <text>
        <r>
          <rPr>
            <b/>
            <sz val="9"/>
            <color indexed="81"/>
            <rFont val="Segoe UI"/>
            <family val="2"/>
          </rPr>
          <t>FERNANDO HABIB SAMPAIO:</t>
        </r>
        <r>
          <rPr>
            <sz val="9"/>
            <color indexed="81"/>
            <rFont val="Segoe UI"/>
            <family val="2"/>
          </rPr>
          <t xml:space="preserve">
Contrato realizado pela SEGER.</t>
        </r>
      </text>
    </comment>
  </commentList>
</comments>
</file>

<file path=xl/sharedStrings.xml><?xml version="1.0" encoding="utf-8"?>
<sst xmlns="http://schemas.openxmlformats.org/spreadsheetml/2006/main" count="734" uniqueCount="168">
  <si>
    <t>Feno de Tifton 85 para alimentação dos equinos do RPMont</t>
  </si>
  <si>
    <t>Exame de Mormo (Ensaio de Imunoabsorção Enzimática (ELISA) para doença Mormo.</t>
  </si>
  <si>
    <t>Exame de Anemia Infecciosa Equina (Exame de Imunodifusão em Gel Ágar (Prova de Coggins)</t>
  </si>
  <si>
    <t>RPMont</t>
  </si>
  <si>
    <t>PMES</t>
  </si>
  <si>
    <t>DLOG4</t>
  </si>
  <si>
    <t>Prefeitura Militar</t>
  </si>
  <si>
    <t>DRH</t>
  </si>
  <si>
    <t>DLOG3</t>
  </si>
  <si>
    <t>Contratação do projeto de reforma do 7º BPM</t>
  </si>
  <si>
    <t>Contratação do projeto de construção da nova sede do BAC</t>
  </si>
  <si>
    <t>Construção da nova sede da 19ª Cia Ind</t>
  </si>
  <si>
    <t>Construção da nova sede da 18ª Cia Ind</t>
  </si>
  <si>
    <t>Construção da nova sede do 4º BPM</t>
  </si>
  <si>
    <t>DLOG2-DEAO</t>
  </si>
  <si>
    <t>DLOG2-DCI</t>
  </si>
  <si>
    <t>DAF</t>
  </si>
  <si>
    <t>DE</t>
  </si>
  <si>
    <t>DTIC</t>
  </si>
  <si>
    <t>CORREGEDORIA</t>
  </si>
  <si>
    <t>Assinaturas digitais / Certificado digital</t>
  </si>
  <si>
    <t>Contrato Link de dados - RMGV</t>
  </si>
  <si>
    <t>Contrato Link de dados - NORTE</t>
  </si>
  <si>
    <t>Contrato Link de dados - SUL</t>
  </si>
  <si>
    <t>Contrato Reprografia</t>
  </si>
  <si>
    <t>Nobreaks</t>
  </si>
  <si>
    <t>Prestação de Serviços de Telefonia Fixa</t>
  </si>
  <si>
    <t>Prestação de Serviço de Suporte Técnico / Manutenção em PABX</t>
  </si>
  <si>
    <t>CPL</t>
  </si>
  <si>
    <t>BAC</t>
  </si>
  <si>
    <t>Kg</t>
  </si>
  <si>
    <t>DER-ES</t>
  </si>
  <si>
    <t>Unidade</t>
  </si>
  <si>
    <t>Contratação da EBTC para prestação de serviço de coleta, transporte, entrega de correspondência agrupada em âmbito nacional</t>
  </si>
  <si>
    <t>Não se aplica</t>
  </si>
  <si>
    <t>Ano</t>
  </si>
  <si>
    <t>Mês</t>
  </si>
  <si>
    <t>Aj Geral</t>
  </si>
  <si>
    <t xml:space="preserve">Protetor solar facial </t>
  </si>
  <si>
    <t>11. novembro</t>
  </si>
  <si>
    <t>Servidor</t>
  </si>
  <si>
    <t>Locação de imóvel para abrigar a Sede do 2º CPOR</t>
  </si>
  <si>
    <t>Locação de imóvel para abrigar o 2º Pel da 2ª Cia Ind</t>
  </si>
  <si>
    <t>Locação de imóvel  para abrigar a 1ª Cia do 12º BPM</t>
  </si>
  <si>
    <t>GABRIELA CALLEGARI CARNEIRO</t>
  </si>
  <si>
    <t>Serragem de madeira do tipo maravalha, seca, produzida exclusivamente para cama de baia de animais.</t>
  </si>
  <si>
    <t>Serviço de limpeza das instalações</t>
  </si>
  <si>
    <t>Material para manutenção predial</t>
  </si>
  <si>
    <t>Serviços de manutenção predial</t>
  </si>
  <si>
    <t>Medicamentos para administração em semoventes equinos</t>
  </si>
  <si>
    <t>Contratação de empresa para realização de exame toxicológico dos candidatos do CFO e CFSd</t>
  </si>
  <si>
    <t>Material de uso zootécnico para o BAC</t>
  </si>
  <si>
    <t>Serviços veterinários diversos para o RPMont</t>
  </si>
  <si>
    <t>Contratação de empresa para realização de concurso público para o CFSd</t>
  </si>
  <si>
    <t>Contrato de fornecimento de alimentação para os internos custodiados no Presídio Militar da PMES.</t>
  </si>
  <si>
    <t>Ração para semoventes caninos.</t>
  </si>
  <si>
    <t>Projetores e telas interativas para reuniões e aulas de EAD</t>
  </si>
  <si>
    <t>Locação de imóvel para abrigar o DPM do Bairro da Penha durante a construção da nova Sede.</t>
  </si>
  <si>
    <t>Poltronas diversas para escritório</t>
  </si>
  <si>
    <t>Equino para emprego em policiamento ostensivo montado</t>
  </si>
  <si>
    <t>Aluguel do imóvel que abrigar a Dlog 4 (DMPM)</t>
  </si>
  <si>
    <t>Material de encilhamento</t>
  </si>
  <si>
    <t>Pedestal para controle de acesso</t>
  </si>
  <si>
    <t xml:space="preserve">Contentor de 240 litros em polietileno de alta densidade </t>
  </si>
  <si>
    <t>Seguro predial anual contra incêndio - 3ª Cia do 7º BPM</t>
  </si>
  <si>
    <t>Prestação de serviço móvel pessoal de longa distância</t>
  </si>
  <si>
    <t>Manutenção do servidor da Control One</t>
  </si>
  <si>
    <t>Equipamento de Proteção Individual: capacetes e escudos balísticos.</t>
  </si>
  <si>
    <t>Despesas com fornecimento de água e esgoto (taxas e afins)</t>
  </si>
  <si>
    <t>Veículo tipo Caminhão Truck  para transporte de equinos</t>
  </si>
  <si>
    <t>Instrumentos de Menor Potencial Ofensivo: munições químicas</t>
  </si>
  <si>
    <t>Contratação do projeto de reforma da atual sede do 4º BPM</t>
  </si>
  <si>
    <t>Instrumentos de Menor Potencial Ofensivo: munições químicas espargidor</t>
  </si>
  <si>
    <t>Purificadores de tamanhos diversos (bebedouro)</t>
  </si>
  <si>
    <t>Contentor de 1.000 litros em Polietileno de média densidade</t>
  </si>
  <si>
    <t>Construção da nova sede da 3ª Cia/8º BPM - Pancas</t>
  </si>
  <si>
    <t>Construção da nova sede do 3º Pel/10ª Cia ind - Alfredo Chaves</t>
  </si>
  <si>
    <t>MAJ QOCPM BRUNO CARDOSO PORTELA</t>
  </si>
  <si>
    <t>CAP QOCPM PAULO SERGIO ROCHA GOMES</t>
  </si>
  <si>
    <t>Descrição simplificada do objeto</t>
  </si>
  <si>
    <t>Quantidade estimada</t>
  </si>
  <si>
    <t>Classificação orçamentária (GND/elemento)</t>
  </si>
  <si>
    <t>Tipo de contratação</t>
  </si>
  <si>
    <t>Unidade administrativa responsável</t>
  </si>
  <si>
    <t>Agente de contratação</t>
  </si>
  <si>
    <t>01. janeiro</t>
  </si>
  <si>
    <t>02. fevereiro</t>
  </si>
  <si>
    <t>03. março</t>
  </si>
  <si>
    <t>05. maio</t>
  </si>
  <si>
    <t>08. agosto</t>
  </si>
  <si>
    <t>Setor demandante</t>
  </si>
  <si>
    <t>PLANO DE CONTRATAÇÕES ANUAL - 2025</t>
  </si>
  <si>
    <t>POLÍCIA MILITAR DO ESPÍRITO SANTO</t>
  </si>
  <si>
    <t>Última atualização em:</t>
  </si>
  <si>
    <t>VERSÃO:</t>
  </si>
  <si>
    <t>Publicação matérias legais em jornal de grande circulação</t>
  </si>
  <si>
    <t>cm/coluna</t>
  </si>
  <si>
    <t>Novo</t>
  </si>
  <si>
    <t>Em andamento</t>
  </si>
  <si>
    <t>JOSÉ LUIZ FERREIRA FELIPE DA SILVA</t>
  </si>
  <si>
    <t>Contrato de serviços veterinários emergenciais para semoventes caninos</t>
  </si>
  <si>
    <t>Serviços veterinários eletivos para semoventes caninos</t>
  </si>
  <si>
    <t>Fármacos para semoventes caninos</t>
  </si>
  <si>
    <t>Serviços laboratoriais para semoventes caninos</t>
  </si>
  <si>
    <t>Serviço de gerenciamento, abastecimento, manutenção preventiva e corretiva da frota da PMES</t>
  </si>
  <si>
    <t>Aquisição de pneus diversos para viaturas</t>
  </si>
  <si>
    <t>Serviço de fornecimento de passagens aéreas</t>
  </si>
  <si>
    <t>Locação de estrutura física para formação de alunos na APM/ES</t>
  </si>
  <si>
    <t>Despesas com fornecimento de energia elétrica</t>
  </si>
  <si>
    <t>Prorrogação</t>
  </si>
  <si>
    <t>Equipamento de Proteção e Segurança: Colete balístico</t>
  </si>
  <si>
    <t>Manutenção do Sistema de Radio-comunicação e Transceptores</t>
  </si>
  <si>
    <t xml:space="preserve">Pesticidas diversos </t>
  </si>
  <si>
    <t>Utensílios de copa e cozinha</t>
  </si>
  <si>
    <t>Unidades diversas</t>
  </si>
  <si>
    <t>Material de consumo para expediente</t>
  </si>
  <si>
    <t>Materiais diversos para instrução de tiro (alvos, obreias, suportes e afins)</t>
  </si>
  <si>
    <t>Materiais de limpeza diversos, conservação e utensílios</t>
  </si>
  <si>
    <t>Empresa especializada na realização de concurso público com o fito de elaborar e aplicar a prova de conhecimento intelecto-profissional (PCIP) para o Curso de Habilitação de Sargentos 2025</t>
  </si>
  <si>
    <t>Ração e sal para semoventes equinos</t>
  </si>
  <si>
    <t>Gêneros alimentícios (café, açucar e adoçante)</t>
  </si>
  <si>
    <t>3.3.90.39</t>
  </si>
  <si>
    <t>3.3.90.30</t>
  </si>
  <si>
    <t>4.4.90.51</t>
  </si>
  <si>
    <t>4.4.90.52</t>
  </si>
  <si>
    <t>3.3.90.37</t>
  </si>
  <si>
    <t>3.3.90.40</t>
  </si>
  <si>
    <t>3.3.90.33</t>
  </si>
  <si>
    <r>
      <rPr>
        <b/>
        <vertAlign val="super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Unidades diversas refere-se a abrangência de vários subtipos de unidades de medidas, tais como: rolos, pacotes, metros, litros, caixa, dentre outros, conforme necessário.</t>
    </r>
  </si>
  <si>
    <r>
      <rPr>
        <b/>
        <vertAlign val="superscript"/>
        <sz val="10"/>
        <rFont val="Arial"/>
        <family val="2"/>
      </rPr>
      <t>3</t>
    </r>
    <r>
      <rPr>
        <b/>
        <sz val="10"/>
        <rFont val="Arial"/>
        <family val="2"/>
      </rPr>
      <t xml:space="preserve"> Valor estimado com base no valor médio dos itens que o objeto pode conter.</t>
    </r>
  </si>
  <si>
    <r>
      <t>Estimativa de valor unitário</t>
    </r>
    <r>
      <rPr>
        <b/>
        <vertAlign val="superscript"/>
        <sz val="9"/>
        <rFont val="Arial"/>
        <family val="2"/>
      </rPr>
      <t>3</t>
    </r>
  </si>
  <si>
    <r>
      <t>Unidade de medida</t>
    </r>
    <r>
      <rPr>
        <b/>
        <vertAlign val="superscript"/>
        <sz val="9"/>
        <rFont val="Arial"/>
        <family val="2"/>
      </rPr>
      <t>2</t>
    </r>
  </si>
  <si>
    <t>O presente Plano de Contratações Anual foi elaborado a partir de levantamentos das demandas institucionais em alinhamento com a visão estratégica da corporação, de acordo com as previsões da Lei (Brasil) nº 14.133, de 1º de abril de 2021; do Decreto (Governo do Estado do Espírito Santo) nº 5307-R, de 15 de fevereiro de 2023; e das orientações da Portaria Conjunta (SEP/SEGER/SEG) nº 011-R, de 12 de junho de 2024.</t>
  </si>
  <si>
    <t>Observações</t>
  </si>
  <si>
    <t>Instrumento vigente. Processo 2024-N0ZRZ9</t>
  </si>
  <si>
    <t>Instrumento vigente ARP Nº  001/2023 - 2023-1ZQ70</t>
  </si>
  <si>
    <r>
      <t>Estimativa preliminar de valor global</t>
    </r>
    <r>
      <rPr>
        <b/>
        <vertAlign val="superscript"/>
        <sz val="9"/>
        <rFont val="Arial"/>
        <family val="2"/>
      </rPr>
      <t>4</t>
    </r>
  </si>
  <si>
    <r>
      <t>Prazo</t>
    </r>
    <r>
      <rPr>
        <b/>
        <vertAlign val="superscript"/>
        <sz val="9"/>
        <rFont val="Arial"/>
        <family val="2"/>
      </rPr>
      <t>5</t>
    </r>
  </si>
  <si>
    <r>
      <rPr>
        <b/>
        <vertAlign val="superscript"/>
        <sz val="10"/>
        <rFont val="Arial"/>
        <family val="2"/>
      </rPr>
      <t>4</t>
    </r>
    <r>
      <rPr>
        <b/>
        <sz val="10"/>
        <rFont val="Arial"/>
        <family val="2"/>
      </rPr>
      <t xml:space="preserve"> Estimativa preliminar de valor global referente à demanda anual (2025).</t>
    </r>
  </si>
  <si>
    <r>
      <rPr>
        <b/>
        <vertAlign val="superscript"/>
        <sz val="10"/>
        <rFont val="Arial"/>
        <family val="2"/>
      </rPr>
      <t>5</t>
    </r>
    <r>
      <rPr>
        <b/>
        <sz val="10"/>
        <rFont val="Arial"/>
        <family val="2"/>
      </rPr>
      <t xml:space="preserve"> Para fins de prazo será considerado o último dia útil de cada mês.</t>
    </r>
  </si>
  <si>
    <t>Ascom</t>
  </si>
  <si>
    <t xml:space="preserve">Aquisição de Moedas Comemorativas </t>
  </si>
  <si>
    <t>Aquisição de Medalhas Comemorativas</t>
  </si>
  <si>
    <t>03.março</t>
  </si>
  <si>
    <t>3.3.90.31</t>
  </si>
  <si>
    <t>Aquisição de Placas de Homenagens e Honrarias</t>
  </si>
  <si>
    <t>Construção DPM Bairro da Penha</t>
  </si>
  <si>
    <t>Inclusão mediante manifestação do setor competente (2024-PPP9DF)</t>
  </si>
  <si>
    <t>06. junho</t>
  </si>
  <si>
    <t xml:space="preserve">002/2025* </t>
  </si>
  <si>
    <t>07. julho</t>
  </si>
  <si>
    <t>09. setembro</t>
  </si>
  <si>
    <t>04. abril</t>
  </si>
  <si>
    <t>Inclusão mediante manifestação do setor competente (2025-W6PG89)</t>
  </si>
  <si>
    <t>Contratação do projeto de reforma da sede da 11ª Cia Ind (Viana)</t>
  </si>
  <si>
    <t>Contratação do projeto de reforma da sede da 3º BPM (Alegre)</t>
  </si>
  <si>
    <t>Contratação do projeto de reforma da sede da 5º BPM (Aracruz)</t>
  </si>
  <si>
    <t>Contratação do projeto de reforma do Quartel do Comando Geral</t>
  </si>
  <si>
    <t>Valor global alterado em virtude de incluão de demanda não prevista (2024-PPP9DF / 2025-W6PG89)</t>
  </si>
  <si>
    <t>Tosqueadeira</t>
  </si>
  <si>
    <t>Materiais para ferrageamento de equinos</t>
  </si>
  <si>
    <t>Inclusão mediante manifestação do setor competente (2025-LBSKN5)</t>
  </si>
  <si>
    <t>Insumos para arma de incapacitação neuromuscular:cartuchos para TASER 7</t>
  </si>
  <si>
    <r>
      <rPr>
        <b/>
        <vertAlign val="superscript"/>
        <sz val="10"/>
        <rFont val="Arial"/>
        <family val="2"/>
      </rPr>
      <t>1</t>
    </r>
    <r>
      <rPr>
        <b/>
        <sz val="10"/>
        <rFont val="Arial"/>
        <family val="2"/>
      </rPr>
      <t xml:space="preserve"> Versão pós adequação à Lei nº 12.190/2024 (LOA 2025), que fixa a receita e a despesa do Estado para o exercício financeiro de 2025.</t>
    </r>
  </si>
  <si>
    <t>Procedimento cirurgico de orquiectomia,  incluindo toda mão-de-obra necessária tais como: cirurgião, anestesista, auxiliares, enfermeiro além de materiais     e medicamentos diversos</t>
  </si>
  <si>
    <t>Referência: 2024-2FTWJV</t>
  </si>
  <si>
    <t>07.01.2025</t>
  </si>
  <si>
    <t>Contratação do projeto de reforma da sede do 2º BPM (Nova Venécia)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</si>
</sst>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&quot;R$&quot;\ #,##0.00"/>
  </numFmts>
  <fonts count="22" x14ac:knownFonts="1">
    <font>
      <sz val="11"/>
      <name val="Calibri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36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2"/>
      <color rgb="FFFF0000"/>
      <name val="Arial"/>
      <family val="2"/>
    </font>
    <font>
      <sz val="9"/>
      <name val="Arial"/>
      <family val="2"/>
    </font>
    <font>
      <sz val="8"/>
      <name val="Calibri"/>
      <family val="2"/>
      <scheme val="minor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9"/>
      <color rgb="FFFF0000"/>
      <name val="Arial"/>
      <family val="2"/>
    </font>
    <font>
      <b/>
      <sz val="16"/>
      <color rgb="FFFFFF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44" fontId="2" fillId="0" borderId="0" applyFont="0" applyFill="0" applyBorder="0" applyAlignment="0" applyProtection="0"/>
    <xf numFmtId="0" fontId="1" fillId="0" borderId="1"/>
    <xf numFmtId="0" fontId="1" fillId="0" borderId="1"/>
    <xf numFmtId="0" fontId="2" fillId="0" borderId="1"/>
    <xf numFmtId="0" fontId="2" fillId="0" borderId="1"/>
    <xf numFmtId="0" fontId="7" fillId="0" borderId="1"/>
    <xf numFmtId="0" fontId="8" fillId="0" borderId="1"/>
  </cellStyleXfs>
  <cellXfs count="62">
    <xf numFmtId="0" fontId="0" fillId="0" borderId="0" xfId="0"/>
    <xf numFmtId="164" fontId="4" fillId="0" borderId="2" xfId="1" applyNumberFormat="1" applyFont="1" applyFill="1" applyBorder="1" applyAlignment="1" applyProtection="1">
      <alignment horizontal="center" vertical="center" wrapText="1"/>
    </xf>
    <xf numFmtId="49" fontId="4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3" fontId="4" fillId="0" borderId="2" xfId="2" applyNumberFormat="1" applyFont="1" applyBorder="1" applyAlignment="1">
      <alignment horizontal="center" vertical="center" wrapText="1"/>
    </xf>
    <xf numFmtId="164" fontId="4" fillId="0" borderId="2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164" fontId="4" fillId="0" borderId="5" xfId="1" applyNumberFormat="1" applyFont="1" applyFill="1" applyBorder="1" applyAlignment="1" applyProtection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" fontId="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7" fontId="4" fillId="0" borderId="4" xfId="0" applyNumberFormat="1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3" fontId="15" fillId="0" borderId="2" xfId="0" applyNumberFormat="1" applyFont="1" applyBorder="1" applyAlignment="1">
      <alignment horizontal="center" vertical="center" wrapText="1"/>
    </xf>
    <xf numFmtId="164" fontId="15" fillId="0" borderId="5" xfId="0" applyNumberFormat="1" applyFont="1" applyBorder="1" applyAlignment="1">
      <alignment horizontal="center" vertical="center" wrapText="1"/>
    </xf>
    <xf numFmtId="164" fontId="15" fillId="0" borderId="2" xfId="0" applyNumberFormat="1" applyFont="1" applyBorder="1" applyAlignment="1">
      <alignment horizontal="center" vertical="center" wrapText="1"/>
    </xf>
    <xf numFmtId="1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justify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64" fontId="15" fillId="0" borderId="2" xfId="1" applyNumberFormat="1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right" vertical="center" wrapText="1"/>
    </xf>
  </cellXfs>
  <cellStyles count="8">
    <cellStyle name="Moeda" xfId="1" builtinId="4"/>
    <cellStyle name="Normal" xfId="0" builtinId="0"/>
    <cellStyle name="Normal 2" xfId="3" xr:uid="{00000000-0005-0000-0000-000002000000}"/>
    <cellStyle name="Normal 3" xfId="2" xr:uid="{00000000-0005-0000-0000-000003000000}"/>
    <cellStyle name="Normal 4" xfId="6" xr:uid="{00000000-0005-0000-0000-000004000000}"/>
    <cellStyle name="Normal 5" xfId="7" xr:uid="{00000000-0005-0000-0000-000005000000}"/>
    <cellStyle name="Normal 6" xfId="5" xr:uid="{00000000-0005-0000-0000-000006000000}"/>
    <cellStyle name="Normal 8" xfId="4" xr:uid="{00000000-0005-0000-0000-000007000000}"/>
  </cellStyles>
  <dxfs count="3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&quot;R$&quot;\ #,##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4" formatCode="&quot;R$&quot;\ #,##0.00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vertAlign val="baseline"/>
        <sz val="9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rgb="FF000000"/>
          <bgColor auto="1"/>
        </patternFill>
      </fill>
      <alignment horizontal="center" vertical="center" textRotation="0" wrapText="1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fill>
        <patternFill patternType="none">
          <fgColor rgb="FF333F4F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ill>
        <patternFill>
          <bgColor theme="9" tint="0.59996337778862885"/>
        </patternFill>
      </fill>
    </dxf>
    <dxf>
      <fill>
        <patternFill>
          <bgColor theme="9" tint="0.59996337778862885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theme="9" tint="0.59996337778862885"/>
        </patternFill>
      </fill>
    </dxf>
  </dxfs>
  <tableStyles count="0" defaultTableStyle="TableStyleMedium2" defaultPivotStyle="PivotStyleLight16"/>
  <colors>
    <mruColors>
      <color rgb="FFB88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224305</xdr:colOff>
      <xdr:row>0</xdr:row>
      <xdr:rowOff>100854</xdr:rowOff>
    </xdr:from>
    <xdr:to>
      <xdr:col>1</xdr:col>
      <xdr:colOff>247650</xdr:colOff>
      <xdr:row>2</xdr:row>
      <xdr:rowOff>57894</xdr:rowOff>
    </xdr:to>
    <xdr:pic>
      <xdr:nvPicPr>
        <xdr:cNvPr id="4" name="Imagem 3" descr="Brasão do Estado do Espírito Santo">
          <a:extLst>
            <a:ext uri="{FF2B5EF4-FFF2-40B4-BE49-F238E27FC236}">
              <a16:creationId xmlns:a16="http://schemas.microsoft.com/office/drawing/2014/main" id="{F69DE5A0-4EF4-C05A-1C8B-C35418E58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305" y="100854"/>
          <a:ext cx="1042520" cy="1100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10</xdr:col>
      <xdr:colOff>827415</xdr:colOff>
      <xdr:row>0</xdr:row>
      <xdr:rowOff>69477</xdr:rowOff>
    </xdr:from>
    <xdr:to>
      <xdr:col>11</xdr:col>
      <xdr:colOff>885126</xdr:colOff>
      <xdr:row>2</xdr:row>
      <xdr:rowOff>224899</xdr:rowOff>
    </xdr:to>
    <xdr:pic>
      <xdr:nvPicPr>
        <xdr:cNvPr id="5" name="Imagem 4" descr="logomarca">
          <a:extLst>
            <a:ext uri="{FF2B5EF4-FFF2-40B4-BE49-F238E27FC236}">
              <a16:creationId xmlns:a16="http://schemas.microsoft.com/office/drawing/2014/main" id="{3CBD8F58-162F-2F1D-3004-2E0E9CC2A8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6718" y="69477"/>
          <a:ext cx="1010211" cy="1298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84D78EC-6234-4943-A9C8-756F89C43E70}" name="Tabela1143142022" displayName="Tabela1143142022" ref="A4:L90" totalsRowShown="0" headerRowDxfId="13" dataDxfId="12">
  <autoFilter ref="A4:L90" xr:uid="{384D78EC-6234-4943-A9C8-756F89C43E70}"/>
  <sortState xmlns:xlrd2="http://schemas.microsoft.com/office/spreadsheetml/2017/richdata2" ref="A5:L90">
    <sortCondition ref="A4:A90"/>
  </sortState>
  <tableColumns count="12">
    <tableColumn id="1" xr3:uid="{C034A901-E6C3-44C0-ADD3-594DF59B198C}" name="Setor demandante" dataDxfId="11"/>
    <tableColumn id="6" xr3:uid="{AC4AF48F-68ED-4EF1-9DB1-2A9C6686C26E}" name="Descrição simplificada do objeto" dataDxfId="10"/>
    <tableColumn id="7" xr3:uid="{2F233EE0-1FC1-4ACA-9DEC-8D19BFF76EE5}" name="Unidade de medida2" dataDxfId="9"/>
    <tableColumn id="8" xr3:uid="{BBF9B058-3859-4D46-B931-C7E31B0E17B2}" name="Quantidade estimada" dataDxfId="8"/>
    <tableColumn id="21" xr3:uid="{F9B5ED95-3379-4AC3-89B8-A3B7F3DD407A}" name="Estimativa de valor unitário3" dataDxfId="7"/>
    <tableColumn id="9" xr3:uid="{2702B6A6-D84D-4C2A-95C8-FEDBE39DA27A}" name="Estimativa preliminar de valor global4" dataDxfId="6"/>
    <tableColumn id="12" xr3:uid="{C601AF03-5A82-4713-8041-C5C059A2939E}" name="Tipo de contratação" dataDxfId="5"/>
    <tableColumn id="14" xr3:uid="{9FCEFBBE-7049-4139-A2DA-00D2C8398EE9}" name="Prazo5" dataDxfId="4"/>
    <tableColumn id="3" xr3:uid="{8DEBA9B6-8191-4C34-B42E-C5D227E8F822}" name="Classificação orçamentária (GND/elemento)" dataDxfId="3"/>
    <tableColumn id="15" xr3:uid="{B5B1320D-368C-4DFD-B163-E8DCB51BC11C}" name="Unidade administrativa responsável" dataDxfId="2"/>
    <tableColumn id="4" xr3:uid="{E664B049-E655-417D-9F10-5CCAF0A9194E}" name="Agente de contratação" dataDxfId="1"/>
    <tableColumn id="2" xr3:uid="{012C22CD-ED41-4D51-80F1-33412AF545D8}" name="Observações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89383-CAE3-47D0-ABF1-6F00A90120A5}">
  <sheetPr codeName="Planilha1">
    <pageSetUpPr fitToPage="1"/>
  </sheetPr>
  <dimension ref="A1:T206"/>
  <sheetViews>
    <sheetView tabSelected="1" zoomScale="85" zoomScaleNormal="85" workbookViewId="0">
      <pane ySplit="4" topLeftCell="A5" activePane="bottomLeft" state="frozen"/>
      <selection activeCell="E1" sqref="E1"/>
      <selection pane="bottomLeft" activeCell="N6" sqref="N6"/>
    </sheetView>
  </sheetViews>
  <sheetFormatPr defaultColWidth="14.42578125" defaultRowHeight="80.099999999999994" customHeight="1" x14ac:dyDescent="0.25"/>
  <cols>
    <col min="1" max="1" width="15.28515625" style="14" customWidth="1"/>
    <col min="2" max="2" width="41" style="9" customWidth="1"/>
    <col min="3" max="3" width="10.140625" style="9" customWidth="1"/>
    <col min="4" max="4" width="15.42578125" style="9" bestFit="1" customWidth="1"/>
    <col min="5" max="5" width="19.28515625" style="9" customWidth="1"/>
    <col min="6" max="6" width="20.140625" style="9" bestFit="1" customWidth="1"/>
    <col min="7" max="7" width="15" style="9" customWidth="1"/>
    <col min="8" max="8" width="17.140625" style="9" customWidth="1"/>
    <col min="9" max="9" width="16.85546875" style="9" customWidth="1"/>
    <col min="10" max="10" width="18.28515625" style="9" customWidth="1"/>
    <col min="11" max="11" width="14.28515625" style="17" customWidth="1"/>
    <col min="12" max="12" width="20.42578125" style="17" customWidth="1"/>
    <col min="13" max="13" width="8.42578125" style="6" customWidth="1"/>
    <col min="14" max="16" width="14.42578125" style="6"/>
    <col min="17" max="17" width="14.42578125" style="7"/>
    <col min="18" max="20" width="14.42578125" style="8"/>
    <col min="21" max="16384" width="14.42578125" style="9"/>
  </cols>
  <sheetData>
    <row r="1" spans="1:12" ht="45" customHeight="1" x14ac:dyDescent="0.25">
      <c r="A1" s="57" t="s">
        <v>92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</row>
    <row r="2" spans="1:12" ht="45" customHeight="1" x14ac:dyDescent="0.25">
      <c r="A2" s="57" t="s">
        <v>91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</row>
    <row r="3" spans="1:12" ht="55.5" customHeight="1" x14ac:dyDescent="0.25">
      <c r="A3" s="60" t="s">
        <v>132</v>
      </c>
      <c r="B3" s="60"/>
      <c r="C3" s="60"/>
      <c r="D3" s="60"/>
      <c r="E3" s="60"/>
      <c r="F3" s="60"/>
      <c r="G3" s="60"/>
      <c r="H3" s="36" t="s">
        <v>94</v>
      </c>
      <c r="I3" s="37" t="s">
        <v>149</v>
      </c>
      <c r="J3" s="61" t="s">
        <v>93</v>
      </c>
      <c r="K3" s="61"/>
      <c r="L3" s="10" t="s">
        <v>166</v>
      </c>
    </row>
    <row r="4" spans="1:12" ht="42" customHeight="1" x14ac:dyDescent="0.25">
      <c r="A4" s="11" t="s">
        <v>90</v>
      </c>
      <c r="B4" s="12" t="s">
        <v>79</v>
      </c>
      <c r="C4" s="12" t="s">
        <v>131</v>
      </c>
      <c r="D4" s="12" t="s">
        <v>80</v>
      </c>
      <c r="E4" s="12" t="s">
        <v>130</v>
      </c>
      <c r="F4" s="12" t="s">
        <v>136</v>
      </c>
      <c r="G4" s="12" t="s">
        <v>82</v>
      </c>
      <c r="H4" s="12" t="s">
        <v>137</v>
      </c>
      <c r="I4" s="12" t="s">
        <v>81</v>
      </c>
      <c r="J4" s="12" t="s">
        <v>83</v>
      </c>
      <c r="K4" s="13" t="s">
        <v>84</v>
      </c>
      <c r="L4" s="13" t="s">
        <v>133</v>
      </c>
    </row>
    <row r="5" spans="1:12" ht="69.95" customHeight="1" x14ac:dyDescent="0.25">
      <c r="A5" s="14" t="s">
        <v>37</v>
      </c>
      <c r="B5" s="9" t="s">
        <v>33</v>
      </c>
      <c r="C5" s="17" t="s">
        <v>35</v>
      </c>
      <c r="D5" s="15">
        <v>1</v>
      </c>
      <c r="E5" s="19">
        <v>80000</v>
      </c>
      <c r="F5" s="34">
        <f>Tabela1143142022[[#This Row],[Quantidade estimada]]*Tabela1143142022[[#This Row],[Estimativa de valor unitário3]]</f>
        <v>80000</v>
      </c>
      <c r="G5" s="9" t="s">
        <v>98</v>
      </c>
      <c r="H5" s="9" t="s">
        <v>34</v>
      </c>
      <c r="I5" s="9" t="s">
        <v>121</v>
      </c>
      <c r="J5" s="9" t="s">
        <v>4</v>
      </c>
      <c r="K5" s="17" t="s">
        <v>78</v>
      </c>
    </row>
    <row r="6" spans="1:12" ht="69.95" customHeight="1" x14ac:dyDescent="0.25">
      <c r="A6" s="47" t="s">
        <v>140</v>
      </c>
      <c r="B6" s="48" t="s">
        <v>142</v>
      </c>
      <c r="C6" s="49" t="s">
        <v>32</v>
      </c>
      <c r="D6" s="50">
        <v>190</v>
      </c>
      <c r="E6" s="51">
        <v>120</v>
      </c>
      <c r="F6" s="51">
        <v>22800</v>
      </c>
      <c r="G6" s="48" t="s">
        <v>97</v>
      </c>
      <c r="H6" s="48" t="s">
        <v>87</v>
      </c>
      <c r="I6" s="9" t="s">
        <v>144</v>
      </c>
      <c r="J6" s="48" t="s">
        <v>4</v>
      </c>
      <c r="K6" s="17" t="s">
        <v>78</v>
      </c>
    </row>
    <row r="7" spans="1:12" ht="69.95" customHeight="1" x14ac:dyDescent="0.25">
      <c r="A7" s="47" t="s">
        <v>140</v>
      </c>
      <c r="B7" s="48" t="s">
        <v>145</v>
      </c>
      <c r="C7" s="49" t="s">
        <v>32</v>
      </c>
      <c r="D7" s="50">
        <v>32</v>
      </c>
      <c r="E7" s="51">
        <v>250</v>
      </c>
      <c r="F7" s="51">
        <v>8000</v>
      </c>
      <c r="G7" s="48" t="s">
        <v>97</v>
      </c>
      <c r="H7" s="48" t="s">
        <v>87</v>
      </c>
      <c r="I7" s="9" t="s">
        <v>144</v>
      </c>
      <c r="J7" s="48" t="s">
        <v>4</v>
      </c>
      <c r="K7" s="17" t="s">
        <v>78</v>
      </c>
    </row>
    <row r="8" spans="1:12" ht="69.95" customHeight="1" x14ac:dyDescent="0.25">
      <c r="A8" s="47" t="s">
        <v>140</v>
      </c>
      <c r="B8" s="48" t="s">
        <v>141</v>
      </c>
      <c r="C8" s="48" t="s">
        <v>32</v>
      </c>
      <c r="D8" s="50">
        <v>100</v>
      </c>
      <c r="E8" s="52">
        <v>120</v>
      </c>
      <c r="F8" s="52">
        <v>12000</v>
      </c>
      <c r="G8" s="48" t="s">
        <v>97</v>
      </c>
      <c r="H8" s="48" t="s">
        <v>143</v>
      </c>
      <c r="I8" s="9" t="s">
        <v>144</v>
      </c>
      <c r="J8" s="48" t="s">
        <v>4</v>
      </c>
      <c r="K8" s="17" t="s">
        <v>78</v>
      </c>
    </row>
    <row r="9" spans="1:12" ht="69.95" customHeight="1" x14ac:dyDescent="0.25">
      <c r="A9" s="14" t="s">
        <v>29</v>
      </c>
      <c r="B9" s="9" t="s">
        <v>51</v>
      </c>
      <c r="C9" s="9" t="s">
        <v>35</v>
      </c>
      <c r="D9" s="15">
        <v>1</v>
      </c>
      <c r="E9" s="16">
        <v>170000</v>
      </c>
      <c r="F9" s="1">
        <f>Tabela1143142022[[#This Row],[Quantidade estimada]]*Tabela1143142022[[#This Row],[Estimativa de valor unitário3]]</f>
        <v>170000</v>
      </c>
      <c r="G9" s="9" t="s">
        <v>97</v>
      </c>
      <c r="H9" s="53" t="s">
        <v>87</v>
      </c>
      <c r="I9" s="9" t="s">
        <v>122</v>
      </c>
      <c r="J9" s="9" t="s">
        <v>4</v>
      </c>
      <c r="K9" s="17" t="s">
        <v>77</v>
      </c>
    </row>
    <row r="10" spans="1:12" ht="69.95" customHeight="1" x14ac:dyDescent="0.25">
      <c r="A10" s="14" t="s">
        <v>29</v>
      </c>
      <c r="B10" s="9" t="s">
        <v>101</v>
      </c>
      <c r="C10" s="9" t="s">
        <v>35</v>
      </c>
      <c r="D10" s="15">
        <v>1</v>
      </c>
      <c r="E10" s="16">
        <v>150000</v>
      </c>
      <c r="F10" s="1">
        <f>Tabela1143142022[[#This Row],[Quantidade estimada]]*Tabela1143142022[[#This Row],[Estimativa de valor unitário3]]</f>
        <v>150000</v>
      </c>
      <c r="G10" s="9" t="s">
        <v>97</v>
      </c>
      <c r="H10" s="53" t="s">
        <v>87</v>
      </c>
      <c r="I10" s="9" t="s">
        <v>121</v>
      </c>
      <c r="J10" s="9" t="s">
        <v>4</v>
      </c>
      <c r="K10" s="17" t="s">
        <v>77</v>
      </c>
    </row>
    <row r="11" spans="1:12" ht="69.95" customHeight="1" x14ac:dyDescent="0.25">
      <c r="A11" s="14" t="s">
        <v>29</v>
      </c>
      <c r="B11" s="9" t="s">
        <v>102</v>
      </c>
      <c r="C11" s="9" t="s">
        <v>35</v>
      </c>
      <c r="D11" s="15">
        <v>1</v>
      </c>
      <c r="E11" s="16">
        <v>150000</v>
      </c>
      <c r="F11" s="1">
        <f>Tabela1143142022[[#This Row],[Quantidade estimada]]*Tabela1143142022[[#This Row],[Estimativa de valor unitário3]]</f>
        <v>150000</v>
      </c>
      <c r="G11" s="9" t="s">
        <v>97</v>
      </c>
      <c r="H11" s="18" t="s">
        <v>88</v>
      </c>
      <c r="I11" s="9" t="s">
        <v>122</v>
      </c>
      <c r="J11" s="9" t="s">
        <v>4</v>
      </c>
      <c r="K11" s="17" t="s">
        <v>77</v>
      </c>
    </row>
    <row r="12" spans="1:12" ht="69.95" customHeight="1" x14ac:dyDescent="0.25">
      <c r="A12" s="14" t="s">
        <v>29</v>
      </c>
      <c r="B12" s="9" t="s">
        <v>100</v>
      </c>
      <c r="C12" s="9" t="s">
        <v>35</v>
      </c>
      <c r="D12" s="15">
        <v>1</v>
      </c>
      <c r="E12" s="19">
        <v>150000</v>
      </c>
      <c r="F12" s="1">
        <f>Tabela1143142022[[#This Row],[Quantidade estimada]]*Tabela1143142022[[#This Row],[Estimativa de valor unitário3]]</f>
        <v>150000</v>
      </c>
      <c r="G12" s="9" t="s">
        <v>109</v>
      </c>
      <c r="H12" s="9" t="s">
        <v>89</v>
      </c>
      <c r="I12" s="9" t="s">
        <v>121</v>
      </c>
      <c r="J12" s="9" t="s">
        <v>4</v>
      </c>
      <c r="K12" s="17" t="s">
        <v>77</v>
      </c>
    </row>
    <row r="13" spans="1:12" ht="69.95" customHeight="1" x14ac:dyDescent="0.25">
      <c r="A13" s="14" t="s">
        <v>29</v>
      </c>
      <c r="B13" s="48" t="s">
        <v>103</v>
      </c>
      <c r="C13" s="9" t="s">
        <v>35</v>
      </c>
      <c r="D13" s="15">
        <v>1</v>
      </c>
      <c r="E13" s="52">
        <v>80000</v>
      </c>
      <c r="F13" s="1">
        <f>Tabela1143142022[[#This Row],[Quantidade estimada]]*Tabela1143142022[[#This Row],[Estimativa de valor unitário3]]</f>
        <v>80000</v>
      </c>
      <c r="G13" s="9" t="s">
        <v>109</v>
      </c>
      <c r="H13" s="20" t="s">
        <v>89</v>
      </c>
      <c r="I13" s="9" t="s">
        <v>121</v>
      </c>
      <c r="J13" s="9" t="s">
        <v>4</v>
      </c>
      <c r="K13" s="17" t="s">
        <v>77</v>
      </c>
    </row>
    <row r="14" spans="1:12" ht="69.95" customHeight="1" x14ac:dyDescent="0.25">
      <c r="A14" s="14" t="s">
        <v>29</v>
      </c>
      <c r="B14" s="9" t="s">
        <v>55</v>
      </c>
      <c r="C14" s="9" t="s">
        <v>35</v>
      </c>
      <c r="D14" s="15">
        <v>1</v>
      </c>
      <c r="E14" s="16">
        <v>400000</v>
      </c>
      <c r="F14" s="1">
        <f>Tabela1143142022[[#This Row],[Quantidade estimada]]*Tabela1143142022[[#This Row],[Estimativa de valor unitário3]]</f>
        <v>400000</v>
      </c>
      <c r="G14" s="9" t="s">
        <v>109</v>
      </c>
      <c r="H14" s="18" t="s">
        <v>39</v>
      </c>
      <c r="I14" s="9" t="s">
        <v>122</v>
      </c>
      <c r="J14" s="9" t="s">
        <v>4</v>
      </c>
      <c r="K14" s="17" t="s">
        <v>77</v>
      </c>
    </row>
    <row r="15" spans="1:12" ht="69.95" customHeight="1" x14ac:dyDescent="0.25">
      <c r="A15" s="14" t="s">
        <v>19</v>
      </c>
      <c r="B15" s="54" t="s">
        <v>54</v>
      </c>
      <c r="C15" s="3" t="s">
        <v>32</v>
      </c>
      <c r="D15" s="4">
        <v>9200</v>
      </c>
      <c r="E15" s="5">
        <v>43.84</v>
      </c>
      <c r="F15" s="1">
        <f>Tabela1143142022[[#This Row],[Quantidade estimada]]*Tabela1143142022[[#This Row],[Estimativa de valor unitário3]]</f>
        <v>403328.00000000006</v>
      </c>
      <c r="G15" s="9" t="s">
        <v>109</v>
      </c>
      <c r="H15" s="55" t="s">
        <v>86</v>
      </c>
      <c r="I15" s="9" t="s">
        <v>122</v>
      </c>
      <c r="J15" s="9" t="s">
        <v>4</v>
      </c>
      <c r="K15" s="17" t="s">
        <v>77</v>
      </c>
    </row>
    <row r="16" spans="1:12" ht="69.95" customHeight="1" x14ac:dyDescent="0.25">
      <c r="A16" s="14" t="s">
        <v>28</v>
      </c>
      <c r="B16" s="3" t="s">
        <v>95</v>
      </c>
      <c r="C16" s="3" t="s">
        <v>96</v>
      </c>
      <c r="D16" s="4">
        <v>1690</v>
      </c>
      <c r="E16" s="5">
        <v>11.834319526627219</v>
      </c>
      <c r="F16" s="1">
        <f>Tabela1143142022[[#This Row],[Quantidade estimada]]*Tabela1143142022[[#This Row],[Estimativa de valor unitário3]]</f>
        <v>20000</v>
      </c>
      <c r="G16" s="9" t="s">
        <v>109</v>
      </c>
      <c r="H16" s="9" t="s">
        <v>39</v>
      </c>
      <c r="I16" s="9" t="s">
        <v>121</v>
      </c>
      <c r="J16" s="9" t="s">
        <v>4</v>
      </c>
      <c r="K16" s="17" t="s">
        <v>77</v>
      </c>
    </row>
    <row r="17" spans="1:12" ht="69.95" customHeight="1" x14ac:dyDescent="0.25">
      <c r="A17" s="14" t="s">
        <v>16</v>
      </c>
      <c r="B17" s="15" t="s">
        <v>104</v>
      </c>
      <c r="C17" s="9" t="s">
        <v>36</v>
      </c>
      <c r="D17" s="15">
        <v>12</v>
      </c>
      <c r="E17" s="16">
        <v>2797499.99</v>
      </c>
      <c r="F17" s="1">
        <f>Tabela1143142022[[#This Row],[Estimativa de valor unitário3]]*Tabela1143142022[[#This Row],[Quantidade estimada]]</f>
        <v>33569999.880000003</v>
      </c>
      <c r="G17" s="9" t="s">
        <v>98</v>
      </c>
      <c r="H17" s="9" t="s">
        <v>89</v>
      </c>
      <c r="I17" s="9" t="s">
        <v>121</v>
      </c>
      <c r="J17" s="9" t="s">
        <v>4</v>
      </c>
      <c r="K17" s="17" t="s">
        <v>77</v>
      </c>
    </row>
    <row r="18" spans="1:12" ht="69.95" customHeight="1" x14ac:dyDescent="0.25">
      <c r="A18" s="14" t="s">
        <v>16</v>
      </c>
      <c r="B18" s="9" t="s">
        <v>105</v>
      </c>
      <c r="C18" s="9" t="s">
        <v>32</v>
      </c>
      <c r="D18" s="15">
        <v>538</v>
      </c>
      <c r="E18" s="16">
        <v>700</v>
      </c>
      <c r="F18" s="1">
        <f>Tabela1143142022[[#This Row],[Quantidade estimada]]*Tabela1143142022[[#This Row],[Estimativa de valor unitário3]]</f>
        <v>376600</v>
      </c>
      <c r="G18" s="9" t="s">
        <v>97</v>
      </c>
      <c r="H18" s="9" t="s">
        <v>89</v>
      </c>
      <c r="I18" s="9" t="s">
        <v>122</v>
      </c>
      <c r="J18" s="9" t="s">
        <v>4</v>
      </c>
      <c r="K18" s="17" t="s">
        <v>77</v>
      </c>
    </row>
    <row r="19" spans="1:12" ht="69.95" customHeight="1" x14ac:dyDescent="0.25">
      <c r="A19" s="14" t="s">
        <v>17</v>
      </c>
      <c r="B19" s="9" t="s">
        <v>107</v>
      </c>
      <c r="C19" s="9" t="s">
        <v>36</v>
      </c>
      <c r="D19" s="15">
        <v>6</v>
      </c>
      <c r="E19" s="16">
        <v>324166.65999999997</v>
      </c>
      <c r="F19" s="1">
        <f>Tabela1143142022[[#This Row],[Quantidade estimada]]*Tabela1143142022[[#This Row],[Estimativa de valor unitário3]]</f>
        <v>1944999.96</v>
      </c>
      <c r="G19" s="9" t="s">
        <v>109</v>
      </c>
      <c r="H19" s="9" t="s">
        <v>88</v>
      </c>
      <c r="I19" s="9" t="s">
        <v>121</v>
      </c>
      <c r="J19" s="17" t="s">
        <v>4</v>
      </c>
      <c r="K19" s="17" t="s">
        <v>77</v>
      </c>
    </row>
    <row r="20" spans="1:12" ht="69.95" customHeight="1" x14ac:dyDescent="0.25">
      <c r="A20" s="14" t="s">
        <v>17</v>
      </c>
      <c r="B20" s="9" t="s">
        <v>106</v>
      </c>
      <c r="C20" s="9" t="s">
        <v>32</v>
      </c>
      <c r="D20" s="15">
        <v>60</v>
      </c>
      <c r="E20" s="16">
        <v>2016.6666666666667</v>
      </c>
      <c r="F20" s="1">
        <f>Tabela1143142022[[#This Row],[Quantidade estimada]]*Tabela1143142022[[#This Row],[Estimativa de valor unitário3]]</f>
        <v>121000</v>
      </c>
      <c r="G20" s="9" t="s">
        <v>98</v>
      </c>
      <c r="H20" s="20" t="s">
        <v>34</v>
      </c>
      <c r="I20" s="9" t="s">
        <v>127</v>
      </c>
      <c r="J20" s="9" t="s">
        <v>4</v>
      </c>
      <c r="K20" s="17" t="s">
        <v>77</v>
      </c>
    </row>
    <row r="21" spans="1:12" ht="69.95" customHeight="1" x14ac:dyDescent="0.25">
      <c r="A21" s="14" t="s">
        <v>15</v>
      </c>
      <c r="B21" s="9" t="s">
        <v>60</v>
      </c>
      <c r="C21" s="9" t="s">
        <v>36</v>
      </c>
      <c r="D21" s="15">
        <v>12</v>
      </c>
      <c r="E21" s="16">
        <v>57354.74</v>
      </c>
      <c r="F21" s="1">
        <f>Tabela1143142022[[#This Row],[Quantidade estimada]]*Tabela1143142022[[#This Row],[Estimativa de valor unitário3]]</f>
        <v>688256.88</v>
      </c>
      <c r="G21" s="9" t="s">
        <v>109</v>
      </c>
      <c r="H21" s="53" t="s">
        <v>85</v>
      </c>
      <c r="I21" s="9" t="s">
        <v>121</v>
      </c>
      <c r="J21" s="9" t="s">
        <v>4</v>
      </c>
      <c r="K21" s="17" t="s">
        <v>78</v>
      </c>
    </row>
    <row r="22" spans="1:12" ht="69.95" customHeight="1" x14ac:dyDescent="0.25">
      <c r="A22" s="14" t="s">
        <v>15</v>
      </c>
      <c r="B22" s="9" t="s">
        <v>43</v>
      </c>
      <c r="C22" s="9" t="s">
        <v>36</v>
      </c>
      <c r="D22" s="15">
        <v>12</v>
      </c>
      <c r="E22" s="16">
        <v>15000</v>
      </c>
      <c r="F22" s="1">
        <f>Tabela1143142022[[#This Row],[Quantidade estimada]]*Tabela1143142022[[#This Row],[Estimativa de valor unitário3]]</f>
        <v>180000</v>
      </c>
      <c r="G22" s="9" t="s">
        <v>97</v>
      </c>
      <c r="H22" s="53" t="s">
        <v>85</v>
      </c>
      <c r="I22" s="9" t="s">
        <v>121</v>
      </c>
      <c r="J22" s="17" t="s">
        <v>4</v>
      </c>
      <c r="K22" s="17" t="s">
        <v>78</v>
      </c>
    </row>
    <row r="23" spans="1:12" ht="69.95" customHeight="1" x14ac:dyDescent="0.25">
      <c r="A23" s="14" t="s">
        <v>15</v>
      </c>
      <c r="B23" s="9" t="s">
        <v>41</v>
      </c>
      <c r="C23" s="9" t="s">
        <v>36</v>
      </c>
      <c r="D23" s="15">
        <v>12</v>
      </c>
      <c r="E23" s="16">
        <v>8605.1999999999989</v>
      </c>
      <c r="F23" s="1">
        <f>Tabela1143142022[[#This Row],[Quantidade estimada]]*Tabela1143142022[[#This Row],[Estimativa de valor unitário3]]</f>
        <v>103262.39999999999</v>
      </c>
      <c r="G23" s="9" t="s">
        <v>109</v>
      </c>
      <c r="H23" s="53" t="s">
        <v>85</v>
      </c>
      <c r="I23" s="9" t="s">
        <v>121</v>
      </c>
      <c r="J23" s="17" t="s">
        <v>4</v>
      </c>
      <c r="K23" s="17" t="s">
        <v>78</v>
      </c>
    </row>
    <row r="24" spans="1:12" ht="69.95" customHeight="1" x14ac:dyDescent="0.25">
      <c r="A24" s="14" t="s">
        <v>15</v>
      </c>
      <c r="B24" s="9" t="s">
        <v>42</v>
      </c>
      <c r="C24" s="9" t="s">
        <v>36</v>
      </c>
      <c r="D24" s="15">
        <v>12</v>
      </c>
      <c r="E24" s="16">
        <v>5040</v>
      </c>
      <c r="F24" s="1">
        <f>Tabela1143142022[[#This Row],[Quantidade estimada]]*Tabela1143142022[[#This Row],[Estimativa de valor unitário3]]</f>
        <v>60480</v>
      </c>
      <c r="G24" s="9" t="s">
        <v>109</v>
      </c>
      <c r="H24" s="53" t="s">
        <v>85</v>
      </c>
      <c r="I24" s="9" t="s">
        <v>121</v>
      </c>
      <c r="J24" s="17" t="s">
        <v>4</v>
      </c>
      <c r="K24" s="17" t="s">
        <v>78</v>
      </c>
    </row>
    <row r="25" spans="1:12" ht="69.95" customHeight="1" x14ac:dyDescent="0.25">
      <c r="A25" s="14" t="s">
        <v>15</v>
      </c>
      <c r="B25" s="9" t="s">
        <v>57</v>
      </c>
      <c r="C25" s="9" t="s">
        <v>36</v>
      </c>
      <c r="D25" s="15">
        <v>12</v>
      </c>
      <c r="E25" s="16">
        <v>2182.3199999999997</v>
      </c>
      <c r="F25" s="1">
        <f>Tabela1143142022[[#This Row],[Quantidade estimada]]*Tabela1143142022[[#This Row],[Estimativa de valor unitário3]]</f>
        <v>26187.839999999997</v>
      </c>
      <c r="G25" s="9" t="s">
        <v>109</v>
      </c>
      <c r="H25" s="53" t="s">
        <v>85</v>
      </c>
      <c r="I25" s="9" t="s">
        <v>121</v>
      </c>
      <c r="J25" s="9" t="s">
        <v>4</v>
      </c>
      <c r="K25" s="17" t="s">
        <v>78</v>
      </c>
    </row>
    <row r="26" spans="1:12" ht="69.95" customHeight="1" x14ac:dyDescent="0.25">
      <c r="A26" s="14" t="s">
        <v>15</v>
      </c>
      <c r="B26" s="9" t="s">
        <v>64</v>
      </c>
      <c r="C26" s="9" t="s">
        <v>35</v>
      </c>
      <c r="D26" s="15">
        <v>1</v>
      </c>
      <c r="E26" s="16">
        <v>2000</v>
      </c>
      <c r="F26" s="1">
        <f>Tabela1143142022[[#This Row],[Quantidade estimada]]*Tabela1143142022[[#This Row],[Estimativa de valor unitário3]]</f>
        <v>2000</v>
      </c>
      <c r="G26" s="9" t="s">
        <v>109</v>
      </c>
      <c r="H26" s="53" t="s">
        <v>39</v>
      </c>
      <c r="I26" s="9" t="s">
        <v>121</v>
      </c>
      <c r="J26" s="9" t="s">
        <v>4</v>
      </c>
      <c r="K26" s="17" t="s">
        <v>78</v>
      </c>
    </row>
    <row r="27" spans="1:12" ht="69.95" customHeight="1" x14ac:dyDescent="0.25">
      <c r="A27" s="14" t="s">
        <v>15</v>
      </c>
      <c r="B27" s="9" t="s">
        <v>108</v>
      </c>
      <c r="C27" s="9" t="s">
        <v>36</v>
      </c>
      <c r="D27" s="15">
        <v>12</v>
      </c>
      <c r="E27" s="16">
        <v>513217.17</v>
      </c>
      <c r="F27" s="1">
        <f>Tabela1143142022[[#This Row],[Quantidade estimada]]*Tabela1143142022[[#This Row],[Estimativa de valor unitário3]]</f>
        <v>6158606.04</v>
      </c>
      <c r="G27" s="9" t="s">
        <v>98</v>
      </c>
      <c r="H27" s="9" t="s">
        <v>34</v>
      </c>
      <c r="I27" s="9" t="s">
        <v>121</v>
      </c>
      <c r="J27" s="9" t="s">
        <v>4</v>
      </c>
      <c r="K27" s="17" t="s">
        <v>78</v>
      </c>
    </row>
    <row r="28" spans="1:12" ht="69.95" customHeight="1" x14ac:dyDescent="0.25">
      <c r="A28" s="14" t="s">
        <v>15</v>
      </c>
      <c r="B28" s="9" t="s">
        <v>68</v>
      </c>
      <c r="C28" s="9" t="s">
        <v>36</v>
      </c>
      <c r="D28" s="15">
        <v>12</v>
      </c>
      <c r="E28" s="16">
        <v>136377.43</v>
      </c>
      <c r="F28" s="1">
        <f>Tabela1143142022[[#This Row],[Quantidade estimada]]*Tabela1143142022[[#This Row],[Estimativa de valor unitário3]]</f>
        <v>1636529.16</v>
      </c>
      <c r="G28" s="9" t="s">
        <v>98</v>
      </c>
      <c r="H28" s="9" t="s">
        <v>34</v>
      </c>
      <c r="I28" s="9" t="s">
        <v>121</v>
      </c>
      <c r="J28" s="9" t="s">
        <v>4</v>
      </c>
      <c r="K28" s="17" t="s">
        <v>78</v>
      </c>
    </row>
    <row r="29" spans="1:12" ht="69.95" customHeight="1" x14ac:dyDescent="0.25">
      <c r="A29" s="47" t="s">
        <v>14</v>
      </c>
      <c r="B29" s="48" t="s">
        <v>146</v>
      </c>
      <c r="C29" s="48" t="s">
        <v>35</v>
      </c>
      <c r="D29" s="50">
        <v>1</v>
      </c>
      <c r="E29" s="52">
        <v>300000</v>
      </c>
      <c r="F29" s="56">
        <v>300000</v>
      </c>
      <c r="G29" s="48" t="s">
        <v>109</v>
      </c>
      <c r="H29" s="53" t="s">
        <v>85</v>
      </c>
      <c r="I29" s="9" t="s">
        <v>123</v>
      </c>
      <c r="J29" s="9" t="s">
        <v>31</v>
      </c>
      <c r="K29" s="17" t="s">
        <v>99</v>
      </c>
      <c r="L29" s="17" t="s">
        <v>147</v>
      </c>
    </row>
    <row r="30" spans="1:12" ht="69.95" customHeight="1" x14ac:dyDescent="0.25">
      <c r="A30" s="14" t="s">
        <v>14</v>
      </c>
      <c r="B30" s="9" t="s">
        <v>12</v>
      </c>
      <c r="C30" s="9" t="s">
        <v>35</v>
      </c>
      <c r="D30" s="15">
        <v>1</v>
      </c>
      <c r="E30" s="16">
        <v>1500000</v>
      </c>
      <c r="F30" s="1">
        <f>Tabela1143142022[[#This Row],[Quantidade estimada]]*Tabela1143142022[[#This Row],[Estimativa de valor unitário3]]</f>
        <v>1500000</v>
      </c>
      <c r="G30" s="9" t="s">
        <v>97</v>
      </c>
      <c r="H30" s="53" t="s">
        <v>85</v>
      </c>
      <c r="I30" s="9" t="s">
        <v>123</v>
      </c>
      <c r="J30" s="9" t="s">
        <v>31</v>
      </c>
      <c r="K30" s="17" t="s">
        <v>99</v>
      </c>
    </row>
    <row r="31" spans="1:12" ht="69.95" customHeight="1" x14ac:dyDescent="0.25">
      <c r="A31" s="14" t="s">
        <v>14</v>
      </c>
      <c r="B31" s="9" t="s">
        <v>11</v>
      </c>
      <c r="C31" s="9" t="s">
        <v>35</v>
      </c>
      <c r="D31" s="15">
        <v>1</v>
      </c>
      <c r="E31" s="16">
        <v>1500000</v>
      </c>
      <c r="F31" s="1">
        <f>Tabela1143142022[[#This Row],[Quantidade estimada]]*Tabela1143142022[[#This Row],[Estimativa de valor unitário3]]</f>
        <v>1500000</v>
      </c>
      <c r="G31" s="9" t="s">
        <v>97</v>
      </c>
      <c r="H31" s="53" t="s">
        <v>85</v>
      </c>
      <c r="I31" s="9" t="s">
        <v>123</v>
      </c>
      <c r="J31" s="9" t="s">
        <v>31</v>
      </c>
      <c r="K31" s="17" t="s">
        <v>99</v>
      </c>
    </row>
    <row r="32" spans="1:12" ht="69.95" customHeight="1" x14ac:dyDescent="0.25">
      <c r="A32" s="14" t="s">
        <v>14</v>
      </c>
      <c r="B32" s="9" t="s">
        <v>75</v>
      </c>
      <c r="C32" s="9" t="s">
        <v>35</v>
      </c>
      <c r="D32" s="15">
        <v>1</v>
      </c>
      <c r="E32" s="16">
        <v>1500000</v>
      </c>
      <c r="F32" s="1">
        <f>Tabela1143142022[[#This Row],[Quantidade estimada]]*Tabela1143142022[[#This Row],[Estimativa de valor unitário3]]</f>
        <v>1500000</v>
      </c>
      <c r="G32" s="9" t="s">
        <v>97</v>
      </c>
      <c r="H32" s="53" t="s">
        <v>85</v>
      </c>
      <c r="I32" s="9" t="s">
        <v>123</v>
      </c>
      <c r="J32" s="9" t="s">
        <v>31</v>
      </c>
      <c r="K32" s="17" t="s">
        <v>99</v>
      </c>
    </row>
    <row r="33" spans="1:12" ht="69.95" customHeight="1" x14ac:dyDescent="0.25">
      <c r="A33" s="14" t="s">
        <v>14</v>
      </c>
      <c r="B33" s="9" t="s">
        <v>76</v>
      </c>
      <c r="C33" s="9" t="s">
        <v>35</v>
      </c>
      <c r="D33" s="15">
        <v>1</v>
      </c>
      <c r="E33" s="16">
        <v>1500000</v>
      </c>
      <c r="F33" s="1">
        <f>Tabela1143142022[[#This Row],[Quantidade estimada]]*Tabela1143142022[[#This Row],[Estimativa de valor unitário3]]</f>
        <v>1500000</v>
      </c>
      <c r="G33" s="9" t="s">
        <v>97</v>
      </c>
      <c r="H33" s="53" t="s">
        <v>85</v>
      </c>
      <c r="I33" s="9" t="s">
        <v>123</v>
      </c>
      <c r="J33" s="9" t="s">
        <v>31</v>
      </c>
      <c r="K33" s="17" t="s">
        <v>99</v>
      </c>
    </row>
    <row r="34" spans="1:12" ht="69.95" customHeight="1" x14ac:dyDescent="0.25">
      <c r="A34" s="14" t="s">
        <v>14</v>
      </c>
      <c r="B34" s="9" t="s">
        <v>167</v>
      </c>
      <c r="C34" s="9" t="s">
        <v>35</v>
      </c>
      <c r="D34" s="15">
        <v>1</v>
      </c>
      <c r="E34" s="19">
        <v>120000</v>
      </c>
      <c r="F34" s="1">
        <f>Tabela1143142022[[#This Row],[Quantidade estimada]]*Tabela1143142022[[#This Row],[Estimativa de valor unitário3]]</f>
        <v>120000</v>
      </c>
      <c r="G34" s="9" t="s">
        <v>97</v>
      </c>
      <c r="H34" s="53" t="s">
        <v>151</v>
      </c>
      <c r="I34" s="9" t="s">
        <v>123</v>
      </c>
      <c r="J34" s="9" t="s">
        <v>4</v>
      </c>
      <c r="K34" s="17" t="s">
        <v>44</v>
      </c>
    </row>
    <row r="35" spans="1:12" ht="69.95" customHeight="1" x14ac:dyDescent="0.25">
      <c r="A35" s="14" t="s">
        <v>14</v>
      </c>
      <c r="B35" s="9" t="s">
        <v>156</v>
      </c>
      <c r="C35" s="17" t="s">
        <v>35</v>
      </c>
      <c r="D35" s="15">
        <v>1</v>
      </c>
      <c r="E35" s="19">
        <v>165490.35</v>
      </c>
      <c r="F35" s="34">
        <f>Tabela1143142022[[#This Row],[Quantidade estimada]]*Tabela1143142022[[#This Row],[Estimativa de valor unitário3]]</f>
        <v>165490.35</v>
      </c>
      <c r="G35" s="48" t="s">
        <v>109</v>
      </c>
      <c r="H35" s="53" t="s">
        <v>85</v>
      </c>
      <c r="I35" s="9" t="s">
        <v>123</v>
      </c>
      <c r="J35" s="9" t="s">
        <v>4</v>
      </c>
      <c r="K35" s="17" t="s">
        <v>44</v>
      </c>
      <c r="L35" s="17" t="s">
        <v>153</v>
      </c>
    </row>
    <row r="36" spans="1:12" ht="69.95" customHeight="1" x14ac:dyDescent="0.25">
      <c r="A36" s="14" t="s">
        <v>14</v>
      </c>
      <c r="B36" s="9" t="s">
        <v>157</v>
      </c>
      <c r="C36" s="9" t="s">
        <v>35</v>
      </c>
      <c r="D36" s="15">
        <v>1</v>
      </c>
      <c r="E36" s="16">
        <v>158961.96</v>
      </c>
      <c r="F36" s="1">
        <f>Tabela1143142022[[#This Row],[Quantidade estimada]]*Tabela1143142022[[#This Row],[Estimativa de valor unitário3]]</f>
        <v>158961.96</v>
      </c>
      <c r="G36" s="48" t="s">
        <v>109</v>
      </c>
      <c r="H36" s="53" t="s">
        <v>85</v>
      </c>
      <c r="I36" s="9" t="s">
        <v>123</v>
      </c>
      <c r="J36" s="9" t="s">
        <v>4</v>
      </c>
      <c r="K36" s="17" t="s">
        <v>44</v>
      </c>
      <c r="L36" s="17" t="s">
        <v>153</v>
      </c>
    </row>
    <row r="37" spans="1:12" ht="69.95" customHeight="1" x14ac:dyDescent="0.25">
      <c r="A37" s="14" t="s">
        <v>14</v>
      </c>
      <c r="B37" s="18" t="s">
        <v>155</v>
      </c>
      <c r="C37" s="9" t="s">
        <v>35</v>
      </c>
      <c r="D37" s="21">
        <v>1</v>
      </c>
      <c r="E37" s="22">
        <v>92400.83</v>
      </c>
      <c r="F37" s="1">
        <f>Tabela1143142022[[#This Row],[Quantidade estimada]]*Tabela1143142022[[#This Row],[Estimativa de valor unitário3]]</f>
        <v>92400.83</v>
      </c>
      <c r="G37" s="48" t="s">
        <v>109</v>
      </c>
      <c r="H37" s="53" t="s">
        <v>85</v>
      </c>
      <c r="I37" s="9" t="s">
        <v>123</v>
      </c>
      <c r="J37" s="9" t="s">
        <v>4</v>
      </c>
      <c r="K37" s="17" t="s">
        <v>44</v>
      </c>
      <c r="L37" s="17" t="s">
        <v>153</v>
      </c>
    </row>
    <row r="38" spans="1:12" ht="69.95" customHeight="1" x14ac:dyDescent="0.25">
      <c r="A38" s="14" t="s">
        <v>14</v>
      </c>
      <c r="B38" s="9" t="s">
        <v>154</v>
      </c>
      <c r="C38" s="9" t="s">
        <v>35</v>
      </c>
      <c r="D38" s="15">
        <v>1</v>
      </c>
      <c r="E38" s="16">
        <v>33146.86</v>
      </c>
      <c r="F38" s="1">
        <f>Tabela1143142022[[#This Row],[Quantidade estimada]]*Tabela1143142022[[#This Row],[Estimativa de valor unitário3]]</f>
        <v>33146.86</v>
      </c>
      <c r="G38" s="48" t="s">
        <v>109</v>
      </c>
      <c r="H38" s="53" t="s">
        <v>85</v>
      </c>
      <c r="I38" s="9" t="s">
        <v>123</v>
      </c>
      <c r="J38" s="9" t="s">
        <v>4</v>
      </c>
      <c r="K38" s="17" t="s">
        <v>44</v>
      </c>
      <c r="L38" s="17" t="s">
        <v>153</v>
      </c>
    </row>
    <row r="39" spans="1:12" ht="69.95" customHeight="1" x14ac:dyDescent="0.25">
      <c r="A39" s="14" t="s">
        <v>14</v>
      </c>
      <c r="B39" s="9" t="s">
        <v>47</v>
      </c>
      <c r="C39" s="9" t="s">
        <v>36</v>
      </c>
      <c r="D39" s="15">
        <v>12</v>
      </c>
      <c r="E39" s="16">
        <v>167583.94583333333</v>
      </c>
      <c r="F39" s="1">
        <f>Tabela1143142022[[#This Row],[Estimativa de valor unitário3]]*Tabela1143142022[[#This Row],[Quantidade estimada]]</f>
        <v>2011007.35</v>
      </c>
      <c r="G39" s="9" t="s">
        <v>97</v>
      </c>
      <c r="H39" s="55" t="s">
        <v>88</v>
      </c>
      <c r="I39" s="9" t="s">
        <v>122</v>
      </c>
      <c r="J39" s="9" t="s">
        <v>4</v>
      </c>
      <c r="K39" s="17" t="s">
        <v>77</v>
      </c>
    </row>
    <row r="40" spans="1:12" ht="69.95" customHeight="1" x14ac:dyDescent="0.25">
      <c r="A40" s="14" t="s">
        <v>14</v>
      </c>
      <c r="B40" s="9" t="s">
        <v>48</v>
      </c>
      <c r="C40" s="9" t="s">
        <v>36</v>
      </c>
      <c r="D40" s="15">
        <v>12</v>
      </c>
      <c r="E40" s="16">
        <f>Tabela1143142022[[#This Row],[Estimativa preliminar de valor global4]]/12</f>
        <v>82139.308333333334</v>
      </c>
      <c r="F40" s="1">
        <v>985671.70000000007</v>
      </c>
      <c r="G40" s="9" t="s">
        <v>109</v>
      </c>
      <c r="H40" s="53" t="s">
        <v>88</v>
      </c>
      <c r="I40" s="9" t="s">
        <v>121</v>
      </c>
      <c r="J40" s="9" t="s">
        <v>4</v>
      </c>
      <c r="K40" s="17" t="s">
        <v>77</v>
      </c>
    </row>
    <row r="41" spans="1:12" ht="69.95" customHeight="1" x14ac:dyDescent="0.25">
      <c r="A41" s="14" t="s">
        <v>14</v>
      </c>
      <c r="B41" s="9" t="s">
        <v>9</v>
      </c>
      <c r="C41" s="9" t="s">
        <v>35</v>
      </c>
      <c r="D41" s="15">
        <v>1</v>
      </c>
      <c r="E41" s="16">
        <v>150000</v>
      </c>
      <c r="F41" s="1">
        <f>Tabela1143142022[[#This Row],[Quantidade estimada]]*Tabela1143142022[[#This Row],[Estimativa de valor unitário3]]</f>
        <v>150000</v>
      </c>
      <c r="G41" s="9" t="s">
        <v>97</v>
      </c>
      <c r="H41" s="40" t="s">
        <v>148</v>
      </c>
      <c r="I41" s="9" t="s">
        <v>123</v>
      </c>
      <c r="J41" s="9" t="s">
        <v>4</v>
      </c>
      <c r="K41" s="17" t="s">
        <v>44</v>
      </c>
      <c r="L41" s="17" t="s">
        <v>158</v>
      </c>
    </row>
    <row r="42" spans="1:12" ht="69.95" customHeight="1" x14ac:dyDescent="0.25">
      <c r="A42" s="14" t="s">
        <v>14</v>
      </c>
      <c r="B42" s="9" t="s">
        <v>71</v>
      </c>
      <c r="C42" s="9" t="s">
        <v>35</v>
      </c>
      <c r="D42" s="15">
        <v>1</v>
      </c>
      <c r="E42" s="16">
        <v>150000</v>
      </c>
      <c r="F42" s="1">
        <f>Tabela1143142022[[#This Row],[Quantidade estimada]]*Tabela1143142022[[#This Row],[Estimativa de valor unitário3]]</f>
        <v>150000</v>
      </c>
      <c r="G42" s="9" t="s">
        <v>97</v>
      </c>
      <c r="H42" s="53" t="s">
        <v>148</v>
      </c>
      <c r="I42" s="9" t="s">
        <v>123</v>
      </c>
      <c r="J42" s="9" t="s">
        <v>4</v>
      </c>
      <c r="K42" s="17" t="s">
        <v>44</v>
      </c>
      <c r="L42" s="17" t="s">
        <v>158</v>
      </c>
    </row>
    <row r="43" spans="1:12" ht="69.95" customHeight="1" x14ac:dyDescent="0.25">
      <c r="A43" s="14" t="s">
        <v>14</v>
      </c>
      <c r="B43" s="9" t="s">
        <v>13</v>
      </c>
      <c r="C43" s="9" t="s">
        <v>35</v>
      </c>
      <c r="D43" s="15">
        <v>1</v>
      </c>
      <c r="E43" s="16">
        <v>350000</v>
      </c>
      <c r="F43" s="1">
        <f>Tabela1143142022[[#This Row],[Quantidade estimada]]*Tabela1143142022[[#This Row],[Estimativa de valor unitário3]]</f>
        <v>350000</v>
      </c>
      <c r="G43" s="9" t="s">
        <v>97</v>
      </c>
      <c r="H43" s="53" t="s">
        <v>150</v>
      </c>
      <c r="I43" s="9" t="s">
        <v>123</v>
      </c>
      <c r="J43" s="9" t="s">
        <v>31</v>
      </c>
      <c r="K43" s="17" t="s">
        <v>99</v>
      </c>
      <c r="L43" s="17" t="s">
        <v>158</v>
      </c>
    </row>
    <row r="44" spans="1:12" ht="69.95" customHeight="1" x14ac:dyDescent="0.25">
      <c r="A44" s="14" t="s">
        <v>14</v>
      </c>
      <c r="B44" s="9" t="s">
        <v>10</v>
      </c>
      <c r="C44" s="9" t="s">
        <v>35</v>
      </c>
      <c r="D44" s="15">
        <v>1</v>
      </c>
      <c r="E44" s="16">
        <v>130000</v>
      </c>
      <c r="F44" s="1">
        <f>Tabela1143142022[[#This Row],[Quantidade estimada]]*Tabela1143142022[[#This Row],[Estimativa de valor unitário3]]</f>
        <v>130000</v>
      </c>
      <c r="G44" s="9" t="s">
        <v>97</v>
      </c>
      <c r="H44" s="55" t="s">
        <v>151</v>
      </c>
      <c r="I44" s="9" t="s">
        <v>123</v>
      </c>
      <c r="J44" s="9" t="s">
        <v>4</v>
      </c>
      <c r="K44" s="17" t="s">
        <v>44</v>
      </c>
      <c r="L44" s="17" t="s">
        <v>158</v>
      </c>
    </row>
    <row r="45" spans="1:12" ht="69.95" customHeight="1" x14ac:dyDescent="0.25">
      <c r="A45" s="14" t="s">
        <v>8</v>
      </c>
      <c r="B45" s="9" t="s">
        <v>162</v>
      </c>
      <c r="C45" s="9" t="s">
        <v>32</v>
      </c>
      <c r="D45" s="15">
        <v>4000</v>
      </c>
      <c r="E45" s="16">
        <v>250</v>
      </c>
      <c r="F45" s="1">
        <f>Tabela1143142022[[#This Row],[Quantidade estimada]]*Tabela1143142022[[#This Row],[Estimativa de valor unitário3]]</f>
        <v>1000000</v>
      </c>
      <c r="G45" s="9" t="s">
        <v>97</v>
      </c>
      <c r="H45" s="9" t="s">
        <v>86</v>
      </c>
      <c r="I45" s="9" t="s">
        <v>122</v>
      </c>
      <c r="J45" s="9" t="s">
        <v>4</v>
      </c>
      <c r="K45" s="17" t="s">
        <v>77</v>
      </c>
    </row>
    <row r="46" spans="1:12" ht="69.95" customHeight="1" x14ac:dyDescent="0.25">
      <c r="A46" s="14" t="s">
        <v>8</v>
      </c>
      <c r="B46" s="9" t="s">
        <v>67</v>
      </c>
      <c r="C46" s="9" t="s">
        <v>32</v>
      </c>
      <c r="D46" s="15">
        <v>500</v>
      </c>
      <c r="E46" s="16">
        <v>6333.3333400000001</v>
      </c>
      <c r="F46" s="1">
        <f>Tabela1143142022[[#This Row],[Quantidade estimada]]*Tabela1143142022[[#This Row],[Estimativa de valor unitário3]]</f>
        <v>3166666.67</v>
      </c>
      <c r="G46" s="9" t="s">
        <v>97</v>
      </c>
      <c r="H46" s="18" t="s">
        <v>88</v>
      </c>
      <c r="I46" s="9" t="s">
        <v>124</v>
      </c>
      <c r="J46" s="9" t="s">
        <v>4</v>
      </c>
      <c r="K46" s="17" t="s">
        <v>77</v>
      </c>
    </row>
    <row r="47" spans="1:12" ht="69.95" customHeight="1" x14ac:dyDescent="0.25">
      <c r="A47" s="14" t="s">
        <v>8</v>
      </c>
      <c r="B47" s="9" t="s">
        <v>70</v>
      </c>
      <c r="C47" s="9" t="s">
        <v>32</v>
      </c>
      <c r="D47" s="15">
        <v>3000</v>
      </c>
      <c r="E47" s="16">
        <v>537.03703703703707</v>
      </c>
      <c r="F47" s="1">
        <f>Tabela1143142022[[#This Row],[Quantidade estimada]]*Tabela1143142022[[#This Row],[Estimativa de valor unitário3]]</f>
        <v>1611111.1111111112</v>
      </c>
      <c r="G47" s="9" t="s">
        <v>97</v>
      </c>
      <c r="H47" s="20" t="s">
        <v>89</v>
      </c>
      <c r="I47" s="9" t="s">
        <v>122</v>
      </c>
      <c r="J47" s="17" t="s">
        <v>4</v>
      </c>
      <c r="K47" s="17" t="s">
        <v>77</v>
      </c>
    </row>
    <row r="48" spans="1:12" ht="69.95" customHeight="1" x14ac:dyDescent="0.25">
      <c r="A48" s="14" t="s">
        <v>8</v>
      </c>
      <c r="B48" s="9" t="s">
        <v>72</v>
      </c>
      <c r="C48" s="9" t="s">
        <v>32</v>
      </c>
      <c r="D48" s="15">
        <v>1000</v>
      </c>
      <c r="E48" s="16">
        <v>245</v>
      </c>
      <c r="F48" s="1">
        <f>Tabela1143142022[[#This Row],[Quantidade estimada]]*Tabela1143142022[[#This Row],[Estimativa de valor unitário3]]</f>
        <v>245000</v>
      </c>
      <c r="G48" s="9" t="s">
        <v>97</v>
      </c>
      <c r="H48" s="20" t="s">
        <v>89</v>
      </c>
      <c r="I48" s="9" t="s">
        <v>122</v>
      </c>
      <c r="J48" s="17" t="s">
        <v>4</v>
      </c>
      <c r="K48" s="17" t="s">
        <v>77</v>
      </c>
    </row>
    <row r="49" spans="1:11" ht="69.95" customHeight="1" x14ac:dyDescent="0.25">
      <c r="A49" s="14" t="s">
        <v>8</v>
      </c>
      <c r="B49" s="9" t="s">
        <v>110</v>
      </c>
      <c r="C49" s="9" t="s">
        <v>32</v>
      </c>
      <c r="D49" s="15">
        <v>1540</v>
      </c>
      <c r="E49" s="16">
        <v>3243.5064935064934</v>
      </c>
      <c r="F49" s="1">
        <f>Tabela1143142022[[#This Row],[Quantidade estimada]]*Tabela1143142022[[#This Row],[Estimativa de valor unitário3]]</f>
        <v>4995000</v>
      </c>
      <c r="G49" s="9" t="s">
        <v>97</v>
      </c>
      <c r="H49" s="20" t="s">
        <v>39</v>
      </c>
      <c r="I49" s="9" t="s">
        <v>124</v>
      </c>
      <c r="J49" s="17" t="s">
        <v>4</v>
      </c>
      <c r="K49" s="17" t="s">
        <v>77</v>
      </c>
    </row>
    <row r="50" spans="1:11" ht="69.95" customHeight="1" x14ac:dyDescent="0.25">
      <c r="A50" s="14" t="s">
        <v>5</v>
      </c>
      <c r="B50" s="9" t="s">
        <v>120</v>
      </c>
      <c r="C50" s="9" t="s">
        <v>32</v>
      </c>
      <c r="D50" s="15">
        <v>24400</v>
      </c>
      <c r="E50" s="16">
        <v>15.17</v>
      </c>
      <c r="F50" s="1">
        <f>Tabela1143142022[[#This Row],[Estimativa de valor unitário3]]*Tabela1143142022[[#This Row],[Quantidade estimada]]</f>
        <v>370148</v>
      </c>
      <c r="G50" s="9" t="s">
        <v>97</v>
      </c>
      <c r="H50" s="43" t="s">
        <v>87</v>
      </c>
      <c r="I50" s="9" t="s">
        <v>122</v>
      </c>
      <c r="J50" s="17" t="s">
        <v>4</v>
      </c>
      <c r="K50" s="17" t="s">
        <v>77</v>
      </c>
    </row>
    <row r="51" spans="1:11" ht="69.95" customHeight="1" x14ac:dyDescent="0.25">
      <c r="A51" s="14" t="s">
        <v>5</v>
      </c>
      <c r="B51" s="9" t="s">
        <v>115</v>
      </c>
      <c r="C51" s="9" t="s">
        <v>114</v>
      </c>
      <c r="D51" s="15">
        <v>36825</v>
      </c>
      <c r="E51" s="16">
        <v>16.29</v>
      </c>
      <c r="F51" s="1">
        <f>Tabela1143142022[[#This Row],[Estimativa de valor unitário3]]*Tabela1143142022[[#This Row],[Quantidade estimada]]</f>
        <v>599879.25</v>
      </c>
      <c r="G51" s="9" t="s">
        <v>97</v>
      </c>
      <c r="H51" s="20" t="s">
        <v>88</v>
      </c>
      <c r="I51" s="9" t="s">
        <v>122</v>
      </c>
      <c r="J51" s="17" t="s">
        <v>4</v>
      </c>
      <c r="K51" s="17" t="s">
        <v>77</v>
      </c>
    </row>
    <row r="52" spans="1:11" ht="69.95" customHeight="1" x14ac:dyDescent="0.25">
      <c r="A52" s="14" t="s">
        <v>5</v>
      </c>
      <c r="B52" s="9" t="s">
        <v>62</v>
      </c>
      <c r="C52" s="9" t="s">
        <v>32</v>
      </c>
      <c r="D52" s="15">
        <v>200</v>
      </c>
      <c r="E52" s="16">
        <v>26.56</v>
      </c>
      <c r="F52" s="1">
        <f>Tabela1143142022[[#This Row],[Quantidade estimada]]*Tabela1143142022[[#This Row],[Estimativa de valor unitário3]]</f>
        <v>5312</v>
      </c>
      <c r="G52" s="9" t="s">
        <v>97</v>
      </c>
      <c r="H52" s="20" t="s">
        <v>88</v>
      </c>
      <c r="I52" s="9" t="s">
        <v>122</v>
      </c>
      <c r="J52" s="17" t="s">
        <v>4</v>
      </c>
      <c r="K52" s="17" t="s">
        <v>77</v>
      </c>
    </row>
    <row r="53" spans="1:11" ht="69.95" customHeight="1" x14ac:dyDescent="0.25">
      <c r="A53" s="14" t="s">
        <v>5</v>
      </c>
      <c r="B53" s="9" t="s">
        <v>113</v>
      </c>
      <c r="C53" s="9" t="s">
        <v>114</v>
      </c>
      <c r="D53" s="15">
        <v>12060</v>
      </c>
      <c r="E53" s="16">
        <v>33.82</v>
      </c>
      <c r="F53" s="1">
        <f>Tabela1143142022[[#This Row],[Estimativa de valor unitário3]]*Tabela1143142022[[#This Row],[Quantidade estimada]]</f>
        <v>407869.2</v>
      </c>
      <c r="G53" s="9" t="s">
        <v>97</v>
      </c>
      <c r="H53" s="38" t="s">
        <v>148</v>
      </c>
      <c r="I53" s="9" t="s">
        <v>122</v>
      </c>
      <c r="J53" s="17" t="s">
        <v>4</v>
      </c>
      <c r="K53" s="17" t="s">
        <v>77</v>
      </c>
    </row>
    <row r="54" spans="1:11" ht="69.95" customHeight="1" x14ac:dyDescent="0.25">
      <c r="A54" s="14" t="s">
        <v>5</v>
      </c>
      <c r="B54" s="9" t="s">
        <v>112</v>
      </c>
      <c r="C54" s="9" t="s">
        <v>114</v>
      </c>
      <c r="D54" s="15">
        <v>1200</v>
      </c>
      <c r="E54" s="16">
        <v>40.909999999999997</v>
      </c>
      <c r="F54" s="1">
        <f>Tabela1143142022[[#This Row],[Estimativa de valor unitário3]]*Tabela1143142022[[#This Row],[Quantidade estimada]]</f>
        <v>49091.999999999993</v>
      </c>
      <c r="G54" s="9" t="s">
        <v>97</v>
      </c>
      <c r="H54" s="38" t="s">
        <v>148</v>
      </c>
      <c r="I54" s="9" t="s">
        <v>122</v>
      </c>
      <c r="J54" s="17" t="s">
        <v>4</v>
      </c>
      <c r="K54" s="17" t="s">
        <v>77</v>
      </c>
    </row>
    <row r="55" spans="1:11" ht="69.95" customHeight="1" x14ac:dyDescent="0.25">
      <c r="A55" s="14" t="s">
        <v>5</v>
      </c>
      <c r="B55" s="9" t="s">
        <v>63</v>
      </c>
      <c r="C55" s="9" t="s">
        <v>32</v>
      </c>
      <c r="D55" s="15">
        <v>40</v>
      </c>
      <c r="E55" s="16">
        <v>380</v>
      </c>
      <c r="F55" s="1">
        <f>Tabela1143142022[[#This Row],[Quantidade estimada]]*Tabela1143142022[[#This Row],[Estimativa de valor unitário3]]</f>
        <v>15200</v>
      </c>
      <c r="G55" s="9" t="s">
        <v>97</v>
      </c>
      <c r="H55" s="38" t="s">
        <v>148</v>
      </c>
      <c r="I55" s="9" t="s">
        <v>124</v>
      </c>
      <c r="J55" s="17" t="s">
        <v>4</v>
      </c>
      <c r="K55" s="17" t="s">
        <v>77</v>
      </c>
    </row>
    <row r="56" spans="1:11" ht="69.95" customHeight="1" x14ac:dyDescent="0.25">
      <c r="A56" s="14" t="s">
        <v>5</v>
      </c>
      <c r="B56" s="9" t="s">
        <v>58</v>
      </c>
      <c r="C56" s="9" t="s">
        <v>32</v>
      </c>
      <c r="D56" s="15">
        <v>870</v>
      </c>
      <c r="E56" s="16">
        <v>1058.3699999999999</v>
      </c>
      <c r="F56" s="1">
        <f>Tabela1143142022[[#This Row],[Estimativa de valor unitário3]]*Tabela1143142022[[#This Row],[Quantidade estimada]]</f>
        <v>920781.89999999991</v>
      </c>
      <c r="G56" s="9" t="s">
        <v>97</v>
      </c>
      <c r="H56" s="20" t="s">
        <v>89</v>
      </c>
      <c r="I56" s="9" t="s">
        <v>124</v>
      </c>
      <c r="J56" s="17" t="s">
        <v>4</v>
      </c>
      <c r="K56" s="17" t="s">
        <v>77</v>
      </c>
    </row>
    <row r="57" spans="1:11" ht="69.95" customHeight="1" x14ac:dyDescent="0.25">
      <c r="A57" s="14" t="s">
        <v>5</v>
      </c>
      <c r="B57" s="9" t="s">
        <v>117</v>
      </c>
      <c r="C57" s="9" t="s">
        <v>114</v>
      </c>
      <c r="D57" s="15">
        <v>66130</v>
      </c>
      <c r="E57" s="16">
        <v>11.9</v>
      </c>
      <c r="F57" s="1">
        <f>Tabela1143142022[[#This Row],[Estimativa de valor unitário3]]*Tabela1143142022[[#This Row],[Quantidade estimada]]</f>
        <v>786947</v>
      </c>
      <c r="G57" s="9" t="s">
        <v>97</v>
      </c>
      <c r="H57" s="18" t="s">
        <v>89</v>
      </c>
      <c r="I57" s="9" t="s">
        <v>122</v>
      </c>
      <c r="J57" s="9" t="s">
        <v>4</v>
      </c>
      <c r="K57" s="17" t="s">
        <v>77</v>
      </c>
    </row>
    <row r="58" spans="1:11" ht="69.95" customHeight="1" x14ac:dyDescent="0.25">
      <c r="A58" s="14" t="s">
        <v>5</v>
      </c>
      <c r="B58" s="18" t="s">
        <v>73</v>
      </c>
      <c r="C58" s="9" t="s">
        <v>32</v>
      </c>
      <c r="D58" s="21">
        <v>200</v>
      </c>
      <c r="E58" s="22">
        <v>1195.25</v>
      </c>
      <c r="F58" s="1">
        <f>Tabela1143142022[[#This Row],[Estimativa de valor unitário3]]*Tabela1143142022[[#This Row],[Quantidade estimada]]</f>
        <v>239050</v>
      </c>
      <c r="G58" s="9" t="s">
        <v>97</v>
      </c>
      <c r="H58" s="9" t="s">
        <v>89</v>
      </c>
      <c r="I58" s="9" t="s">
        <v>124</v>
      </c>
      <c r="J58" s="9" t="s">
        <v>4</v>
      </c>
      <c r="K58" s="17" t="s">
        <v>77</v>
      </c>
    </row>
    <row r="59" spans="1:11" ht="69.95" customHeight="1" x14ac:dyDescent="0.25">
      <c r="A59" s="14" t="s">
        <v>5</v>
      </c>
      <c r="B59" s="9" t="s">
        <v>116</v>
      </c>
      <c r="C59" s="17" t="s">
        <v>114</v>
      </c>
      <c r="D59" s="15">
        <v>42100</v>
      </c>
      <c r="E59" s="19">
        <v>2.9</v>
      </c>
      <c r="F59" s="1">
        <f>Tabela1143142022[[#This Row],[Estimativa de valor unitário3]]*Tabela1143142022[[#This Row],[Quantidade estimada]]</f>
        <v>122090</v>
      </c>
      <c r="G59" s="9" t="s">
        <v>97</v>
      </c>
      <c r="H59" s="9" t="s">
        <v>89</v>
      </c>
      <c r="I59" s="9" t="s">
        <v>122</v>
      </c>
      <c r="J59" s="9" t="s">
        <v>4</v>
      </c>
      <c r="K59" s="17" t="s">
        <v>77</v>
      </c>
    </row>
    <row r="60" spans="1:11" ht="69.95" customHeight="1" x14ac:dyDescent="0.25">
      <c r="A60" s="14" t="s">
        <v>5</v>
      </c>
      <c r="B60" s="18" t="s">
        <v>38</v>
      </c>
      <c r="C60" s="9" t="s">
        <v>32</v>
      </c>
      <c r="D60" s="21">
        <v>9000</v>
      </c>
      <c r="E60" s="22">
        <v>9.77</v>
      </c>
      <c r="F60" s="1">
        <f>Tabela1143142022[[#This Row],[Quantidade estimada]]*Tabela1143142022[[#This Row],[Estimativa de valor unitário3]]</f>
        <v>87930</v>
      </c>
      <c r="G60" s="9" t="s">
        <v>97</v>
      </c>
      <c r="H60" s="9" t="s">
        <v>39</v>
      </c>
      <c r="I60" s="9" t="s">
        <v>122</v>
      </c>
      <c r="J60" s="9" t="s">
        <v>4</v>
      </c>
      <c r="K60" s="17" t="s">
        <v>77</v>
      </c>
    </row>
    <row r="61" spans="1:11" ht="69.95" customHeight="1" x14ac:dyDescent="0.25">
      <c r="A61" s="14" t="s">
        <v>5</v>
      </c>
      <c r="B61" s="9" t="s">
        <v>74</v>
      </c>
      <c r="C61" s="9" t="s">
        <v>32</v>
      </c>
      <c r="D61" s="15">
        <v>30</v>
      </c>
      <c r="E61" s="16">
        <v>1620</v>
      </c>
      <c r="F61" s="1">
        <f>Tabela1143142022[[#This Row],[Quantidade estimada]]*Tabela1143142022[[#This Row],[Estimativa de valor unitário3]]</f>
        <v>48600</v>
      </c>
      <c r="G61" s="9" t="s">
        <v>97</v>
      </c>
      <c r="H61" s="9" t="s">
        <v>39</v>
      </c>
      <c r="I61" s="9" t="s">
        <v>124</v>
      </c>
      <c r="J61" s="9" t="s">
        <v>4</v>
      </c>
      <c r="K61" s="17" t="s">
        <v>77</v>
      </c>
    </row>
    <row r="62" spans="1:11" ht="69.95" customHeight="1" x14ac:dyDescent="0.25">
      <c r="A62" s="14" t="s">
        <v>7</v>
      </c>
      <c r="B62" s="23" t="s">
        <v>118</v>
      </c>
      <c r="C62" s="9" t="s">
        <v>40</v>
      </c>
      <c r="D62" s="24">
        <v>2363</v>
      </c>
      <c r="E62" s="25">
        <v>130</v>
      </c>
      <c r="F62" s="1">
        <f>Tabela1143142022[[#This Row],[Quantidade estimada]]*Tabela1143142022[[#This Row],[Estimativa de valor unitário3]]</f>
        <v>307190</v>
      </c>
      <c r="G62" s="9" t="s">
        <v>97</v>
      </c>
      <c r="H62" s="42" t="s">
        <v>87</v>
      </c>
      <c r="I62" s="9" t="s">
        <v>121</v>
      </c>
      <c r="J62" s="9" t="s">
        <v>4</v>
      </c>
      <c r="K62" s="17" t="s">
        <v>77</v>
      </c>
    </row>
    <row r="63" spans="1:11" ht="69.95" customHeight="1" x14ac:dyDescent="0.25">
      <c r="A63" s="14" t="s">
        <v>7</v>
      </c>
      <c r="B63" s="9" t="s">
        <v>53</v>
      </c>
      <c r="C63" s="9" t="s">
        <v>40</v>
      </c>
      <c r="D63" s="15">
        <v>24000</v>
      </c>
      <c r="E63" s="16">
        <v>99</v>
      </c>
      <c r="F63" s="1">
        <f>Tabela1143142022[[#This Row],[Quantidade estimada]]*Tabela1143142022[[#This Row],[Estimativa de valor unitário3]]</f>
        <v>2376000</v>
      </c>
      <c r="G63" s="9" t="s">
        <v>97</v>
      </c>
      <c r="H63" s="9" t="s">
        <v>89</v>
      </c>
      <c r="I63" s="9" t="s">
        <v>121</v>
      </c>
      <c r="J63" s="9" t="s">
        <v>4</v>
      </c>
      <c r="K63" s="17" t="s">
        <v>77</v>
      </c>
    </row>
    <row r="64" spans="1:11" ht="69.95" customHeight="1" x14ac:dyDescent="0.25">
      <c r="A64" s="14" t="s">
        <v>7</v>
      </c>
      <c r="B64" s="26" t="s">
        <v>50</v>
      </c>
      <c r="C64" s="9" t="s">
        <v>40</v>
      </c>
      <c r="D64" s="15">
        <v>1500</v>
      </c>
      <c r="E64" s="16">
        <v>120</v>
      </c>
      <c r="F64" s="1">
        <f>Tabela1143142022[[#This Row],[Quantidade estimada]]*Tabela1143142022[[#This Row],[Estimativa de valor unitário3]]</f>
        <v>180000</v>
      </c>
      <c r="G64" s="9" t="s">
        <v>97</v>
      </c>
      <c r="H64" s="18" t="s">
        <v>89</v>
      </c>
      <c r="I64" s="9" t="s">
        <v>121</v>
      </c>
      <c r="J64" s="9" t="s">
        <v>4</v>
      </c>
      <c r="K64" s="17" t="s">
        <v>77</v>
      </c>
    </row>
    <row r="65" spans="1:12" ht="69.95" customHeight="1" x14ac:dyDescent="0.25">
      <c r="A65" s="27" t="s">
        <v>18</v>
      </c>
      <c r="B65" s="9" t="s">
        <v>27</v>
      </c>
      <c r="C65" s="9" t="s">
        <v>36</v>
      </c>
      <c r="D65" s="15">
        <v>12</v>
      </c>
      <c r="E65" s="16">
        <v>23300</v>
      </c>
      <c r="F65" s="1">
        <f>Tabela1143142022[[#This Row],[Quantidade estimada]]*Tabela1143142022[[#This Row],[Estimativa de valor unitário3]]</f>
        <v>279600</v>
      </c>
      <c r="G65" s="9" t="s">
        <v>109</v>
      </c>
      <c r="H65" s="20" t="s">
        <v>88</v>
      </c>
      <c r="I65" s="9" t="s">
        <v>121</v>
      </c>
      <c r="J65" s="9" t="s">
        <v>4</v>
      </c>
      <c r="K65" s="17" t="s">
        <v>77</v>
      </c>
      <c r="L65" s="17" t="s">
        <v>134</v>
      </c>
    </row>
    <row r="66" spans="1:12" ht="69.95" customHeight="1" x14ac:dyDescent="0.25">
      <c r="A66" s="27" t="s">
        <v>18</v>
      </c>
      <c r="B66" s="9" t="s">
        <v>65</v>
      </c>
      <c r="C66" s="9" t="s">
        <v>32</v>
      </c>
      <c r="D66" s="15">
        <v>12</v>
      </c>
      <c r="E66" s="16">
        <v>180000</v>
      </c>
      <c r="F66" s="1">
        <f>Tabela1143142022[[#This Row],[Quantidade estimada]]*Tabela1143142022[[#This Row],[Estimativa de valor unitário3]]</f>
        <v>2160000</v>
      </c>
      <c r="G66" s="9" t="s">
        <v>109</v>
      </c>
      <c r="H66" s="9" t="s">
        <v>89</v>
      </c>
      <c r="I66" s="9" t="s">
        <v>126</v>
      </c>
      <c r="J66" s="9" t="s">
        <v>4</v>
      </c>
      <c r="K66" s="17" t="s">
        <v>77</v>
      </c>
      <c r="L66" s="17" t="s">
        <v>134</v>
      </c>
    </row>
    <row r="67" spans="1:12" ht="69.95" customHeight="1" x14ac:dyDescent="0.25">
      <c r="A67" s="27" t="s">
        <v>18</v>
      </c>
      <c r="B67" s="9" t="s">
        <v>111</v>
      </c>
      <c r="C67" s="9" t="s">
        <v>36</v>
      </c>
      <c r="D67" s="15">
        <v>12</v>
      </c>
      <c r="E67" s="16">
        <v>80041.19</v>
      </c>
      <c r="F67" s="1">
        <f>Tabela1143142022[[#This Row],[Quantidade estimada]]*Tabela1143142022[[#This Row],[Estimativa de valor unitário3]]</f>
        <v>960494.28</v>
      </c>
      <c r="G67" s="9" t="s">
        <v>98</v>
      </c>
      <c r="H67" s="18" t="s">
        <v>89</v>
      </c>
      <c r="I67" s="2" t="s">
        <v>125</v>
      </c>
      <c r="J67" s="9" t="s">
        <v>4</v>
      </c>
      <c r="K67" s="17" t="s">
        <v>77</v>
      </c>
      <c r="L67" s="17" t="s">
        <v>134</v>
      </c>
    </row>
    <row r="68" spans="1:12" ht="69.95" customHeight="1" x14ac:dyDescent="0.25">
      <c r="A68" s="27" t="s">
        <v>18</v>
      </c>
      <c r="B68" s="9" t="s">
        <v>23</v>
      </c>
      <c r="C68" s="9" t="s">
        <v>36</v>
      </c>
      <c r="D68" s="15">
        <v>12</v>
      </c>
      <c r="E68" s="16">
        <v>60000</v>
      </c>
      <c r="F68" s="1">
        <f>Tabela1143142022[[#This Row],[Quantidade estimada]]*Tabela1143142022[[#This Row],[Estimativa de valor unitário3]]</f>
        <v>720000</v>
      </c>
      <c r="G68" s="9" t="s">
        <v>109</v>
      </c>
      <c r="H68" s="18" t="s">
        <v>89</v>
      </c>
      <c r="I68" s="9" t="s">
        <v>126</v>
      </c>
      <c r="J68" s="9" t="s">
        <v>4</v>
      </c>
      <c r="K68" s="17" t="s">
        <v>77</v>
      </c>
      <c r="L68" s="17" t="s">
        <v>134</v>
      </c>
    </row>
    <row r="69" spans="1:12" ht="69.95" customHeight="1" x14ac:dyDescent="0.25">
      <c r="A69" s="27" t="s">
        <v>18</v>
      </c>
      <c r="B69" s="9" t="s">
        <v>25</v>
      </c>
      <c r="C69" s="9" t="s">
        <v>32</v>
      </c>
      <c r="D69" s="15">
        <v>100</v>
      </c>
      <c r="E69" s="16">
        <v>5000</v>
      </c>
      <c r="F69" s="1">
        <f>Tabela1143142022[[#This Row],[Quantidade estimada]]*Tabela1143142022[[#This Row],[Estimativa de valor unitário3]]</f>
        <v>500000</v>
      </c>
      <c r="G69" s="9" t="s">
        <v>97</v>
      </c>
      <c r="H69" s="18" t="s">
        <v>89</v>
      </c>
      <c r="I69" s="9" t="s">
        <v>124</v>
      </c>
      <c r="J69" s="9" t="s">
        <v>4</v>
      </c>
      <c r="K69" s="17" t="s">
        <v>77</v>
      </c>
    </row>
    <row r="70" spans="1:12" ht="69.95" customHeight="1" x14ac:dyDescent="0.25">
      <c r="A70" s="27" t="s">
        <v>18</v>
      </c>
      <c r="B70" s="26" t="s">
        <v>21</v>
      </c>
      <c r="C70" s="9" t="s">
        <v>36</v>
      </c>
      <c r="D70" s="15">
        <v>12</v>
      </c>
      <c r="E70" s="16">
        <v>41000</v>
      </c>
      <c r="F70" s="1">
        <f>Tabela1143142022[[#This Row],[Quantidade estimada]]*Tabela1143142022[[#This Row],[Estimativa de valor unitário3]]</f>
        <v>492000</v>
      </c>
      <c r="G70" s="9" t="s">
        <v>109</v>
      </c>
      <c r="H70" s="18" t="s">
        <v>89</v>
      </c>
      <c r="I70" s="9" t="s">
        <v>126</v>
      </c>
      <c r="J70" s="9" t="s">
        <v>4</v>
      </c>
      <c r="K70" s="17" t="s">
        <v>77</v>
      </c>
      <c r="L70" s="17" t="s">
        <v>134</v>
      </c>
    </row>
    <row r="71" spans="1:12" ht="69.95" customHeight="1" x14ac:dyDescent="0.25">
      <c r="A71" s="27" t="s">
        <v>18</v>
      </c>
      <c r="B71" s="28" t="s">
        <v>22</v>
      </c>
      <c r="C71" s="9" t="s">
        <v>36</v>
      </c>
      <c r="D71" s="15">
        <v>12</v>
      </c>
      <c r="E71" s="16">
        <v>17000</v>
      </c>
      <c r="F71" s="1">
        <f>Tabela1143142022[[#This Row],[Quantidade estimada]]*Tabela1143142022[[#This Row],[Estimativa de valor unitário3]]</f>
        <v>204000</v>
      </c>
      <c r="G71" s="9" t="s">
        <v>109</v>
      </c>
      <c r="H71" s="18" t="s">
        <v>89</v>
      </c>
      <c r="I71" s="9" t="s">
        <v>126</v>
      </c>
      <c r="J71" s="9" t="s">
        <v>4</v>
      </c>
      <c r="K71" s="17" t="s">
        <v>77</v>
      </c>
      <c r="L71" s="17" t="s">
        <v>134</v>
      </c>
    </row>
    <row r="72" spans="1:12" ht="69.95" customHeight="1" x14ac:dyDescent="0.25">
      <c r="A72" s="27" t="s">
        <v>18</v>
      </c>
      <c r="B72" s="9" t="s">
        <v>24</v>
      </c>
      <c r="C72" s="9" t="s">
        <v>36</v>
      </c>
      <c r="D72" s="15">
        <v>12</v>
      </c>
      <c r="E72" s="16">
        <v>16670</v>
      </c>
      <c r="F72" s="1">
        <f>Tabela1143142022[[#This Row],[Quantidade estimada]]*Tabela1143142022[[#This Row],[Estimativa de valor unitário3]]</f>
        <v>200040</v>
      </c>
      <c r="G72" s="9" t="s">
        <v>109</v>
      </c>
      <c r="H72" s="18" t="s">
        <v>89</v>
      </c>
      <c r="I72" s="9" t="s">
        <v>126</v>
      </c>
      <c r="J72" s="17" t="s">
        <v>4</v>
      </c>
      <c r="K72" s="17" t="s">
        <v>77</v>
      </c>
      <c r="L72" s="17" t="s">
        <v>134</v>
      </c>
    </row>
    <row r="73" spans="1:12" ht="69.95" customHeight="1" x14ac:dyDescent="0.25">
      <c r="A73" s="27" t="s">
        <v>18</v>
      </c>
      <c r="B73" s="9" t="s">
        <v>66</v>
      </c>
      <c r="C73" s="9" t="s">
        <v>36</v>
      </c>
      <c r="D73" s="15">
        <v>12</v>
      </c>
      <c r="E73" s="16">
        <v>10000</v>
      </c>
      <c r="F73" s="1">
        <f>Tabela1143142022[[#This Row],[Quantidade estimada]]*Tabela1143142022[[#This Row],[Estimativa de valor unitário3]]</f>
        <v>120000</v>
      </c>
      <c r="G73" s="9" t="s">
        <v>109</v>
      </c>
      <c r="H73" s="26" t="s">
        <v>89</v>
      </c>
      <c r="I73" s="9" t="s">
        <v>126</v>
      </c>
      <c r="J73" s="17" t="s">
        <v>4</v>
      </c>
      <c r="K73" s="17" t="s">
        <v>77</v>
      </c>
      <c r="L73" s="17" t="s">
        <v>134</v>
      </c>
    </row>
    <row r="74" spans="1:12" ht="69.95" customHeight="1" x14ac:dyDescent="0.25">
      <c r="A74" s="27" t="s">
        <v>18</v>
      </c>
      <c r="B74" s="9" t="s">
        <v>20</v>
      </c>
      <c r="C74" s="9" t="s">
        <v>32</v>
      </c>
      <c r="D74" s="15">
        <v>300</v>
      </c>
      <c r="E74" s="16">
        <v>100</v>
      </c>
      <c r="F74" s="1">
        <f>Tabela1143142022[[#This Row],[Quantidade estimada]]*Tabela1143142022[[#This Row],[Estimativa de valor unitário3]]</f>
        <v>30000</v>
      </c>
      <c r="G74" s="9" t="s">
        <v>109</v>
      </c>
      <c r="H74" s="18" t="s">
        <v>89</v>
      </c>
      <c r="I74" s="9" t="s">
        <v>126</v>
      </c>
      <c r="J74" s="9" t="s">
        <v>4</v>
      </c>
      <c r="K74" s="17" t="s">
        <v>77</v>
      </c>
      <c r="L74" s="17" t="s">
        <v>135</v>
      </c>
    </row>
    <row r="75" spans="1:12" ht="69.95" customHeight="1" x14ac:dyDescent="0.25">
      <c r="A75" s="27" t="s">
        <v>18</v>
      </c>
      <c r="B75" s="9" t="s">
        <v>56</v>
      </c>
      <c r="C75" s="9" t="s">
        <v>32</v>
      </c>
      <c r="D75" s="15">
        <v>70</v>
      </c>
      <c r="E75" s="16">
        <v>4500</v>
      </c>
      <c r="F75" s="1">
        <f>Tabela1143142022[[#This Row],[Quantidade estimada]]*Tabela1143142022[[#This Row],[Estimativa de valor unitário3]]</f>
        <v>315000</v>
      </c>
      <c r="G75" s="9" t="s">
        <v>97</v>
      </c>
      <c r="H75" s="26" t="s">
        <v>39</v>
      </c>
      <c r="I75" s="9" t="s">
        <v>124</v>
      </c>
      <c r="J75" s="17" t="s">
        <v>4</v>
      </c>
      <c r="K75" s="17" t="s">
        <v>77</v>
      </c>
    </row>
    <row r="76" spans="1:12" ht="69.95" customHeight="1" x14ac:dyDescent="0.25">
      <c r="A76" s="27" t="s">
        <v>18</v>
      </c>
      <c r="B76" s="9" t="s">
        <v>26</v>
      </c>
      <c r="C76" s="9" t="s">
        <v>36</v>
      </c>
      <c r="D76" s="15">
        <v>12</v>
      </c>
      <c r="E76" s="16">
        <v>20000</v>
      </c>
      <c r="F76" s="1">
        <f>Tabela1143142022[[#This Row],[Quantidade estimada]]*Tabela1143142022[[#This Row],[Estimativa de valor unitário3]]</f>
        <v>240000</v>
      </c>
      <c r="G76" s="9" t="s">
        <v>109</v>
      </c>
      <c r="H76" s="26" t="s">
        <v>39</v>
      </c>
      <c r="I76" s="9" t="s">
        <v>126</v>
      </c>
      <c r="J76" s="17" t="s">
        <v>4</v>
      </c>
      <c r="K76" s="17" t="s">
        <v>77</v>
      </c>
      <c r="L76" s="17" t="s">
        <v>134</v>
      </c>
    </row>
    <row r="77" spans="1:12" ht="69.95" customHeight="1" x14ac:dyDescent="0.25">
      <c r="A77" s="14" t="s">
        <v>6</v>
      </c>
      <c r="B77" s="9" t="s">
        <v>46</v>
      </c>
      <c r="C77" s="9" t="s">
        <v>36</v>
      </c>
      <c r="D77" s="15">
        <v>12</v>
      </c>
      <c r="E77" s="16">
        <v>766660</v>
      </c>
      <c r="F77" s="1">
        <f>Tabela1143142022[[#This Row],[Quantidade estimada]]*Tabela1143142022[[#This Row],[Estimativa de valor unitário3]]</f>
        <v>9199920</v>
      </c>
      <c r="G77" s="9" t="s">
        <v>109</v>
      </c>
      <c r="H77" s="40" t="s">
        <v>85</v>
      </c>
      <c r="I77" s="9" t="s">
        <v>125</v>
      </c>
      <c r="J77" s="17" t="s">
        <v>4</v>
      </c>
      <c r="K77" s="17" t="s">
        <v>77</v>
      </c>
    </row>
    <row r="78" spans="1:12" ht="69.95" customHeight="1" x14ac:dyDescent="0.25">
      <c r="A78" s="14" t="s">
        <v>3</v>
      </c>
      <c r="B78" s="9" t="s">
        <v>69</v>
      </c>
      <c r="C78" s="9" t="s">
        <v>32</v>
      </c>
      <c r="D78" s="15">
        <v>2</v>
      </c>
      <c r="E78" s="16">
        <v>2183181</v>
      </c>
      <c r="F78" s="1">
        <f>Tabela1143142022[[#This Row],[Quantidade estimada]]*Tabela1143142022[[#This Row],[Estimativa de valor unitário3]]</f>
        <v>4366362</v>
      </c>
      <c r="G78" s="9" t="s">
        <v>97</v>
      </c>
      <c r="H78" s="40" t="s">
        <v>85</v>
      </c>
      <c r="I78" s="9" t="s">
        <v>124</v>
      </c>
      <c r="J78" s="17" t="s">
        <v>4</v>
      </c>
      <c r="K78" s="17" t="s">
        <v>77</v>
      </c>
    </row>
    <row r="79" spans="1:12" ht="69.95" customHeight="1" x14ac:dyDescent="0.25">
      <c r="A79" s="14" t="s">
        <v>3</v>
      </c>
      <c r="B79" s="3" t="s">
        <v>119</v>
      </c>
      <c r="C79" s="3" t="s">
        <v>32</v>
      </c>
      <c r="D79" s="4">
        <v>120000</v>
      </c>
      <c r="E79" s="5">
        <v>4.333333333333333</v>
      </c>
      <c r="F79" s="1">
        <f>Tabela1143142022[[#This Row],[Quantidade estimada]]*Tabela1143142022[[#This Row],[Estimativa de valor unitário3]]</f>
        <v>519999.99999999994</v>
      </c>
      <c r="G79" s="9" t="s">
        <v>109</v>
      </c>
      <c r="H79" s="45" t="s">
        <v>86</v>
      </c>
      <c r="I79" s="9" t="s">
        <v>122</v>
      </c>
      <c r="J79" s="17" t="s">
        <v>4</v>
      </c>
      <c r="K79" s="17" t="s">
        <v>77</v>
      </c>
    </row>
    <row r="80" spans="1:12" ht="69.95" customHeight="1" x14ac:dyDescent="0.25">
      <c r="A80" s="14" t="s">
        <v>3</v>
      </c>
      <c r="B80" s="3" t="s">
        <v>59</v>
      </c>
      <c r="C80" s="3" t="s">
        <v>32</v>
      </c>
      <c r="D80" s="4">
        <v>10</v>
      </c>
      <c r="E80" s="5">
        <v>60000</v>
      </c>
      <c r="F80" s="1">
        <f>Tabela1143142022[[#This Row],[Quantidade estimada]]*Tabela1143142022[[#This Row],[Estimativa de valor unitário3]]</f>
        <v>600000</v>
      </c>
      <c r="G80" s="9" t="s">
        <v>97</v>
      </c>
      <c r="H80" s="41" t="s">
        <v>87</v>
      </c>
      <c r="I80" s="9" t="s">
        <v>124</v>
      </c>
      <c r="J80" s="17" t="s">
        <v>4</v>
      </c>
      <c r="K80" s="17" t="s">
        <v>77</v>
      </c>
    </row>
    <row r="81" spans="1:20" ht="69.95" customHeight="1" x14ac:dyDescent="0.25">
      <c r="A81" s="14" t="s">
        <v>3</v>
      </c>
      <c r="B81" s="3" t="s">
        <v>61</v>
      </c>
      <c r="C81" s="3" t="s">
        <v>32</v>
      </c>
      <c r="D81" s="4">
        <v>1515</v>
      </c>
      <c r="E81" s="5">
        <v>232.11</v>
      </c>
      <c r="F81" s="1">
        <f>Tabela1143142022[[#This Row],[Estimativa de valor unitário3]]*Tabela1143142022[[#This Row],[Quantidade estimada]]</f>
        <v>351646.65</v>
      </c>
      <c r="G81" s="9" t="s">
        <v>97</v>
      </c>
      <c r="H81" s="41" t="s">
        <v>87</v>
      </c>
      <c r="I81" s="9" t="s">
        <v>122</v>
      </c>
      <c r="J81" s="17" t="s">
        <v>4</v>
      </c>
      <c r="K81" s="17" t="s">
        <v>77</v>
      </c>
      <c r="L81" s="35"/>
    </row>
    <row r="82" spans="1:20" ht="69.95" customHeight="1" x14ac:dyDescent="0.25">
      <c r="A82" s="14" t="s">
        <v>3</v>
      </c>
      <c r="B82" s="9" t="s">
        <v>49</v>
      </c>
      <c r="C82" s="9" t="s">
        <v>32</v>
      </c>
      <c r="D82" s="15">
        <v>2550</v>
      </c>
      <c r="E82" s="16">
        <v>78.42</v>
      </c>
      <c r="F82" s="1">
        <f>Tabela1143142022[[#This Row],[Quantidade estimada]]*Tabela1143142022[[#This Row],[Estimativa de valor unitário3]]</f>
        <v>199971</v>
      </c>
      <c r="G82" s="9" t="s">
        <v>97</v>
      </c>
      <c r="H82" s="44" t="s">
        <v>152</v>
      </c>
      <c r="I82" s="9" t="s">
        <v>122</v>
      </c>
      <c r="J82" s="9" t="s">
        <v>4</v>
      </c>
      <c r="K82" s="17" t="s">
        <v>77</v>
      </c>
    </row>
    <row r="83" spans="1:20" ht="69.95" customHeight="1" x14ac:dyDescent="0.25">
      <c r="A83" s="14" t="s">
        <v>3</v>
      </c>
      <c r="B83" s="39" t="s">
        <v>1</v>
      </c>
      <c r="C83" s="3" t="s">
        <v>32</v>
      </c>
      <c r="D83" s="4">
        <v>300</v>
      </c>
      <c r="E83" s="5">
        <v>80</v>
      </c>
      <c r="F83" s="1">
        <f>Tabela1143142022[[#This Row],[Quantidade estimada]]*Tabela1143142022[[#This Row],[Estimativa de valor unitário3]]</f>
        <v>24000</v>
      </c>
      <c r="G83" s="9" t="s">
        <v>97</v>
      </c>
      <c r="H83" s="44" t="s">
        <v>152</v>
      </c>
      <c r="I83" s="9" t="s">
        <v>121</v>
      </c>
      <c r="J83" s="9" t="s">
        <v>4</v>
      </c>
      <c r="K83" s="17" t="s">
        <v>77</v>
      </c>
    </row>
    <row r="84" spans="1:20" s="32" customFormat="1" ht="69.95" customHeight="1" x14ac:dyDescent="0.25">
      <c r="A84" s="14" t="s">
        <v>3</v>
      </c>
      <c r="B84" s="3" t="s">
        <v>2</v>
      </c>
      <c r="C84" s="3" t="s">
        <v>32</v>
      </c>
      <c r="D84" s="4">
        <v>300</v>
      </c>
      <c r="E84" s="5">
        <v>80</v>
      </c>
      <c r="F84" s="1">
        <f>Tabela1143142022[[#This Row],[Quantidade estimada]]*Tabela1143142022[[#This Row],[Estimativa de valor unitário3]]</f>
        <v>24000</v>
      </c>
      <c r="G84" s="9" t="s">
        <v>97</v>
      </c>
      <c r="H84" s="44" t="s">
        <v>152</v>
      </c>
      <c r="I84" s="9" t="s">
        <v>121</v>
      </c>
      <c r="J84" s="9" t="s">
        <v>4</v>
      </c>
      <c r="K84" s="17" t="s">
        <v>77</v>
      </c>
      <c r="L84" s="17"/>
      <c r="M84" s="29"/>
      <c r="N84" s="29"/>
      <c r="O84" s="29"/>
      <c r="P84" s="29"/>
      <c r="Q84" s="30"/>
      <c r="R84" s="31"/>
      <c r="S84" s="31"/>
      <c r="T84" s="31"/>
    </row>
    <row r="85" spans="1:20" s="32" customFormat="1" ht="69.95" customHeight="1" x14ac:dyDescent="0.25">
      <c r="A85" s="14" t="s">
        <v>3</v>
      </c>
      <c r="B85" s="3" t="s">
        <v>0</v>
      </c>
      <c r="C85" s="3" t="s">
        <v>30</v>
      </c>
      <c r="D85" s="4">
        <v>300000</v>
      </c>
      <c r="E85" s="5">
        <v>3.6</v>
      </c>
      <c r="F85" s="1">
        <f>Tabela1143142022[[#This Row],[Quantidade estimada]]*Tabela1143142022[[#This Row],[Estimativa de valor unitário3]]</f>
        <v>1080000</v>
      </c>
      <c r="G85" s="9" t="s">
        <v>109</v>
      </c>
      <c r="H85" s="18" t="s">
        <v>88</v>
      </c>
      <c r="I85" s="9" t="s">
        <v>122</v>
      </c>
      <c r="J85" s="9" t="s">
        <v>4</v>
      </c>
      <c r="K85" s="17" t="s">
        <v>77</v>
      </c>
      <c r="L85" s="17"/>
      <c r="M85" s="29"/>
      <c r="N85" s="29"/>
      <c r="O85" s="29"/>
      <c r="P85" s="29"/>
      <c r="Q85" s="30"/>
      <c r="R85" s="31"/>
      <c r="S85" s="31"/>
      <c r="T85" s="31"/>
    </row>
    <row r="86" spans="1:20" s="32" customFormat="1" ht="69.95" customHeight="1" x14ac:dyDescent="0.25">
      <c r="A86" s="14" t="s">
        <v>3</v>
      </c>
      <c r="B86" s="3" t="s">
        <v>45</v>
      </c>
      <c r="C86" s="3" t="s">
        <v>30</v>
      </c>
      <c r="D86" s="4">
        <v>78000</v>
      </c>
      <c r="E86" s="5">
        <v>4.0740740740740744</v>
      </c>
      <c r="F86" s="1">
        <f>Tabela1143142022[[#This Row],[Quantidade estimada]]*Tabela1143142022[[#This Row],[Estimativa de valor unitário3]]</f>
        <v>317777.77777777781</v>
      </c>
      <c r="G86" s="9" t="s">
        <v>109</v>
      </c>
      <c r="H86" s="18" t="s">
        <v>88</v>
      </c>
      <c r="I86" s="9" t="s">
        <v>122</v>
      </c>
      <c r="J86" s="9" t="s">
        <v>4</v>
      </c>
      <c r="K86" s="17" t="s">
        <v>78</v>
      </c>
      <c r="L86" s="17"/>
      <c r="M86" s="29"/>
      <c r="N86" s="29"/>
      <c r="O86" s="29"/>
      <c r="P86" s="29"/>
      <c r="Q86" s="30"/>
      <c r="R86" s="31"/>
      <c r="S86" s="31"/>
      <c r="T86" s="31"/>
    </row>
    <row r="87" spans="1:20" s="32" customFormat="1" ht="69.95" customHeight="1" x14ac:dyDescent="0.25">
      <c r="A87" s="14" t="s">
        <v>3</v>
      </c>
      <c r="B87" s="9" t="s">
        <v>159</v>
      </c>
      <c r="C87" s="17" t="s">
        <v>32</v>
      </c>
      <c r="D87" s="15">
        <v>3</v>
      </c>
      <c r="E87" s="19">
        <v>8852.82</v>
      </c>
      <c r="F87" s="1">
        <f>Tabela1143142022[[#This Row],[Quantidade estimada]]*Tabela1143142022[[#This Row],[Estimativa de valor unitário3]]</f>
        <v>26558.46</v>
      </c>
      <c r="G87" s="9" t="s">
        <v>97</v>
      </c>
      <c r="H87" s="9" t="s">
        <v>88</v>
      </c>
      <c r="I87" s="9" t="s">
        <v>124</v>
      </c>
      <c r="J87" s="9" t="s">
        <v>4</v>
      </c>
      <c r="K87" s="17" t="s">
        <v>77</v>
      </c>
      <c r="L87" s="17" t="s">
        <v>161</v>
      </c>
      <c r="M87" s="29"/>
      <c r="N87" s="29"/>
      <c r="O87" s="29"/>
      <c r="P87" s="29"/>
      <c r="Q87" s="30"/>
      <c r="R87" s="31"/>
      <c r="S87" s="31"/>
      <c r="T87" s="31"/>
    </row>
    <row r="88" spans="1:20" s="32" customFormat="1" ht="48" x14ac:dyDescent="0.25">
      <c r="A88" s="14" t="s">
        <v>3</v>
      </c>
      <c r="B88" s="9" t="s">
        <v>52</v>
      </c>
      <c r="C88" s="17" t="s">
        <v>32</v>
      </c>
      <c r="D88" s="15">
        <v>1</v>
      </c>
      <c r="E88" s="19">
        <v>270000</v>
      </c>
      <c r="F88" s="1">
        <f>Tabela1143142022[[#This Row],[Quantidade estimada]]*Tabela1143142022[[#This Row],[Estimativa de valor unitário3]]</f>
        <v>270000</v>
      </c>
      <c r="G88" s="9" t="s">
        <v>109</v>
      </c>
      <c r="H88" s="9" t="s">
        <v>88</v>
      </c>
      <c r="I88" s="9" t="s">
        <v>121</v>
      </c>
      <c r="J88" s="9" t="s">
        <v>4</v>
      </c>
      <c r="K88" s="17" t="s">
        <v>77</v>
      </c>
      <c r="L88" s="17"/>
      <c r="M88" s="29"/>
      <c r="N88" s="29"/>
      <c r="O88" s="29"/>
      <c r="P88" s="29"/>
      <c r="Q88" s="30"/>
      <c r="R88" s="31"/>
      <c r="S88" s="31"/>
      <c r="T88" s="31"/>
    </row>
    <row r="89" spans="1:20" s="32" customFormat="1" ht="60" x14ac:dyDescent="0.25">
      <c r="A89" s="14" t="s">
        <v>3</v>
      </c>
      <c r="B89" s="9" t="s">
        <v>164</v>
      </c>
      <c r="C89" s="17" t="s">
        <v>32</v>
      </c>
      <c r="D89" s="15">
        <v>10</v>
      </c>
      <c r="E89" s="19">
        <v>3000</v>
      </c>
      <c r="F89" s="1">
        <f>Tabela1143142022[[#This Row],[Quantidade estimada]]*Tabela1143142022[[#This Row],[Estimativa de valor unitário3]]</f>
        <v>30000</v>
      </c>
      <c r="G89" s="9" t="s">
        <v>97</v>
      </c>
      <c r="H89" s="9" t="s">
        <v>150</v>
      </c>
      <c r="I89" s="9" t="s">
        <v>121</v>
      </c>
      <c r="J89" s="9" t="s">
        <v>4</v>
      </c>
      <c r="K89" s="17" t="s">
        <v>77</v>
      </c>
      <c r="L89" s="17" t="s">
        <v>165</v>
      </c>
      <c r="M89" s="29"/>
      <c r="N89" s="29"/>
      <c r="O89" s="29"/>
      <c r="P89" s="29"/>
      <c r="Q89" s="30"/>
      <c r="R89" s="31"/>
      <c r="S89" s="31"/>
      <c r="T89" s="31"/>
    </row>
    <row r="90" spans="1:20" s="6" customFormat="1" ht="48" x14ac:dyDescent="0.25">
      <c r="A90" s="14" t="s">
        <v>3</v>
      </c>
      <c r="B90" s="9" t="s">
        <v>160</v>
      </c>
      <c r="C90" s="17" t="s">
        <v>32</v>
      </c>
      <c r="D90" s="15">
        <v>1</v>
      </c>
      <c r="E90" s="19">
        <v>68191.199999999997</v>
      </c>
      <c r="F90" s="1">
        <f>Tabela1143142022[[#This Row],[Quantidade estimada]]*Tabela1143142022[[#This Row],[Estimativa de valor unitário3]]</f>
        <v>68191.199999999997</v>
      </c>
      <c r="G90" s="9" t="s">
        <v>97</v>
      </c>
      <c r="H90" s="46" t="s">
        <v>150</v>
      </c>
      <c r="I90" s="9" t="s">
        <v>122</v>
      </c>
      <c r="J90" s="28" t="s">
        <v>4</v>
      </c>
      <c r="K90" s="17" t="s">
        <v>77</v>
      </c>
      <c r="L90" s="17" t="s">
        <v>161</v>
      </c>
    </row>
    <row r="91" spans="1:20" s="6" customFormat="1" ht="18" customHeight="1" x14ac:dyDescent="0.25">
      <c r="A91" s="58"/>
      <c r="B91" s="59"/>
      <c r="C91" s="59"/>
      <c r="D91" s="59"/>
      <c r="E91" s="59"/>
      <c r="F91" s="59"/>
      <c r="G91" s="59"/>
      <c r="H91" s="59"/>
      <c r="I91" s="59"/>
      <c r="J91" s="59"/>
      <c r="K91" s="59"/>
      <c r="L91" s="59"/>
    </row>
    <row r="92" spans="1:20" s="6" customFormat="1" ht="18" customHeight="1" x14ac:dyDescent="0.25">
      <c r="A92" s="59" t="s">
        <v>163</v>
      </c>
      <c r="B92" s="59"/>
      <c r="C92" s="59"/>
      <c r="D92" s="59"/>
      <c r="E92" s="59"/>
      <c r="F92" s="59"/>
      <c r="G92" s="59"/>
      <c r="H92" s="59"/>
      <c r="I92" s="59"/>
      <c r="J92" s="59"/>
      <c r="K92" s="59"/>
      <c r="L92" s="59"/>
    </row>
    <row r="93" spans="1:20" s="6" customFormat="1" ht="18" customHeight="1" x14ac:dyDescent="0.25">
      <c r="A93" s="59" t="s">
        <v>128</v>
      </c>
      <c r="B93" s="59"/>
      <c r="C93" s="59"/>
      <c r="D93" s="59"/>
      <c r="E93" s="59"/>
      <c r="F93" s="59"/>
      <c r="G93" s="59"/>
      <c r="H93" s="59"/>
      <c r="I93" s="59"/>
      <c r="J93" s="59"/>
      <c r="K93" s="59"/>
      <c r="L93" s="59"/>
    </row>
    <row r="94" spans="1:20" s="6" customFormat="1" ht="18" customHeight="1" x14ac:dyDescent="0.25">
      <c r="A94" s="59" t="s">
        <v>129</v>
      </c>
      <c r="B94" s="59"/>
      <c r="C94" s="59"/>
      <c r="D94" s="59"/>
      <c r="E94" s="59"/>
      <c r="F94" s="59"/>
      <c r="G94" s="59"/>
      <c r="H94" s="59"/>
      <c r="I94" s="59"/>
      <c r="J94" s="59"/>
      <c r="K94" s="59"/>
      <c r="L94" s="59"/>
    </row>
    <row r="95" spans="1:20" s="6" customFormat="1" ht="12.75" x14ac:dyDescent="0.25">
      <c r="A95" s="59" t="s">
        <v>138</v>
      </c>
      <c r="B95" s="59"/>
      <c r="C95" s="59"/>
      <c r="D95" s="59"/>
      <c r="E95" s="59"/>
      <c r="F95" s="59"/>
      <c r="G95" s="59"/>
      <c r="H95" s="59"/>
      <c r="I95" s="59"/>
      <c r="J95" s="59"/>
      <c r="K95" s="59"/>
      <c r="L95" s="59"/>
    </row>
    <row r="96" spans="1:20" s="6" customFormat="1" ht="16.5" customHeight="1" x14ac:dyDescent="0.25">
      <c r="A96" s="59" t="s">
        <v>139</v>
      </c>
      <c r="B96" s="59"/>
      <c r="C96" s="59"/>
      <c r="D96" s="59"/>
      <c r="E96" s="59"/>
      <c r="F96" s="59"/>
      <c r="G96" s="59"/>
      <c r="H96" s="59"/>
      <c r="I96" s="59"/>
      <c r="J96" s="59"/>
      <c r="K96" s="59"/>
      <c r="L96" s="59"/>
    </row>
    <row r="97" s="6" customFormat="1" ht="80.099999999999994" customHeight="1" x14ac:dyDescent="0.25"/>
    <row r="98" s="6" customFormat="1" ht="80.099999999999994" customHeight="1" x14ac:dyDescent="0.25"/>
    <row r="99" s="6" customFormat="1" ht="80.099999999999994" customHeight="1" x14ac:dyDescent="0.25"/>
    <row r="100" s="6" customFormat="1" ht="80.099999999999994" customHeight="1" x14ac:dyDescent="0.25"/>
    <row r="101" s="6" customFormat="1" ht="80.099999999999994" customHeight="1" x14ac:dyDescent="0.25"/>
    <row r="102" s="6" customFormat="1" ht="80.099999999999994" customHeight="1" x14ac:dyDescent="0.25"/>
    <row r="103" s="6" customFormat="1" ht="80.099999999999994" customHeight="1" x14ac:dyDescent="0.25"/>
    <row r="104" s="6" customFormat="1" ht="80.099999999999994" customHeight="1" x14ac:dyDescent="0.25"/>
    <row r="105" s="6" customFormat="1" ht="80.099999999999994" customHeight="1" x14ac:dyDescent="0.25"/>
    <row r="106" s="6" customFormat="1" ht="80.099999999999994" customHeight="1" x14ac:dyDescent="0.25"/>
    <row r="107" s="6" customFormat="1" ht="80.099999999999994" customHeight="1" x14ac:dyDescent="0.25"/>
    <row r="108" s="6" customFormat="1" ht="80.099999999999994" customHeight="1" x14ac:dyDescent="0.25"/>
    <row r="109" s="6" customFormat="1" ht="80.099999999999994" customHeight="1" x14ac:dyDescent="0.25"/>
    <row r="110" s="6" customFormat="1" ht="80.099999999999994" customHeight="1" x14ac:dyDescent="0.25"/>
    <row r="111" s="6" customFormat="1" ht="80.099999999999994" customHeight="1" x14ac:dyDescent="0.25"/>
    <row r="112" s="6" customFormat="1" ht="80.099999999999994" customHeight="1" x14ac:dyDescent="0.25"/>
    <row r="113" s="6" customFormat="1" ht="80.099999999999994" customHeight="1" x14ac:dyDescent="0.25"/>
    <row r="114" s="6" customFormat="1" ht="80.099999999999994" customHeight="1" x14ac:dyDescent="0.25"/>
    <row r="115" s="6" customFormat="1" ht="80.099999999999994" customHeight="1" x14ac:dyDescent="0.25"/>
    <row r="116" s="6" customFormat="1" ht="80.099999999999994" customHeight="1" x14ac:dyDescent="0.25"/>
    <row r="117" s="6" customFormat="1" ht="80.099999999999994" customHeight="1" x14ac:dyDescent="0.25"/>
    <row r="118" s="6" customFormat="1" ht="80.099999999999994" customHeight="1" x14ac:dyDescent="0.25"/>
    <row r="119" s="6" customFormat="1" ht="80.099999999999994" customHeight="1" x14ac:dyDescent="0.25"/>
    <row r="120" s="6" customFormat="1" ht="80.099999999999994" customHeight="1" x14ac:dyDescent="0.25"/>
    <row r="121" s="6" customFormat="1" ht="80.099999999999994" customHeight="1" x14ac:dyDescent="0.25"/>
    <row r="122" s="6" customFormat="1" ht="80.099999999999994" customHeight="1" x14ac:dyDescent="0.25"/>
    <row r="123" s="6" customFormat="1" ht="80.099999999999994" customHeight="1" x14ac:dyDescent="0.25"/>
    <row r="124" s="6" customFormat="1" ht="80.099999999999994" customHeight="1" x14ac:dyDescent="0.25"/>
    <row r="125" s="6" customFormat="1" ht="80.099999999999994" customHeight="1" x14ac:dyDescent="0.25"/>
    <row r="126" s="6" customFormat="1" ht="80.099999999999994" customHeight="1" x14ac:dyDescent="0.25"/>
    <row r="127" s="6" customFormat="1" ht="80.099999999999994" customHeight="1" x14ac:dyDescent="0.25"/>
    <row r="128" s="6" customFormat="1" ht="80.099999999999994" customHeight="1" x14ac:dyDescent="0.25"/>
    <row r="129" s="6" customFormat="1" ht="80.099999999999994" customHeight="1" x14ac:dyDescent="0.25"/>
    <row r="130" s="6" customFormat="1" ht="80.099999999999994" customHeight="1" x14ac:dyDescent="0.25"/>
    <row r="131" s="6" customFormat="1" ht="80.099999999999994" customHeight="1" x14ac:dyDescent="0.25"/>
    <row r="132" s="6" customFormat="1" ht="80.099999999999994" customHeight="1" x14ac:dyDescent="0.25"/>
    <row r="133" s="6" customFormat="1" ht="80.099999999999994" customHeight="1" x14ac:dyDescent="0.25"/>
    <row r="134" s="6" customFormat="1" ht="80.099999999999994" customHeight="1" x14ac:dyDescent="0.25"/>
    <row r="135" s="6" customFormat="1" ht="80.099999999999994" customHeight="1" x14ac:dyDescent="0.25"/>
    <row r="136" s="6" customFormat="1" ht="80.099999999999994" customHeight="1" x14ac:dyDescent="0.25"/>
    <row r="137" s="6" customFormat="1" ht="80.099999999999994" customHeight="1" x14ac:dyDescent="0.25"/>
    <row r="138" s="6" customFormat="1" ht="80.099999999999994" customHeight="1" x14ac:dyDescent="0.25"/>
    <row r="139" s="6" customFormat="1" ht="80.099999999999994" customHeight="1" x14ac:dyDescent="0.25"/>
    <row r="140" s="6" customFormat="1" ht="80.099999999999994" customHeight="1" x14ac:dyDescent="0.25"/>
    <row r="141" s="6" customFormat="1" ht="80.099999999999994" customHeight="1" x14ac:dyDescent="0.25"/>
    <row r="142" s="6" customFormat="1" ht="80.099999999999994" customHeight="1" x14ac:dyDescent="0.25"/>
    <row r="143" s="6" customFormat="1" ht="80.099999999999994" customHeight="1" x14ac:dyDescent="0.25"/>
    <row r="144" s="6" customFormat="1" ht="80.099999999999994" customHeight="1" x14ac:dyDescent="0.25"/>
    <row r="145" spans="1:12" s="6" customFormat="1" ht="80.099999999999994" customHeight="1" x14ac:dyDescent="0.25"/>
    <row r="146" spans="1:12" s="6" customFormat="1" ht="80.099999999999994" customHeight="1" x14ac:dyDescent="0.25"/>
    <row r="147" spans="1:12" s="6" customFormat="1" ht="80.099999999999994" customHeight="1" x14ac:dyDescent="0.25"/>
    <row r="148" spans="1:12" s="6" customFormat="1" ht="80.099999999999994" customHeight="1" x14ac:dyDescent="0.25"/>
    <row r="149" spans="1:12" s="6" customFormat="1" ht="80.099999999999994" customHeight="1" x14ac:dyDescent="0.25"/>
    <row r="150" spans="1:12" s="6" customFormat="1" ht="80.099999999999994" customHeight="1" x14ac:dyDescent="0.25"/>
    <row r="151" spans="1:12" s="6" customFormat="1" ht="80.099999999999994" customHeight="1" x14ac:dyDescent="0.25"/>
    <row r="152" spans="1:12" s="6" customFormat="1" ht="80.099999999999994" customHeight="1" x14ac:dyDescent="0.25"/>
    <row r="153" spans="1:12" s="6" customFormat="1" ht="80.099999999999994" customHeight="1" x14ac:dyDescent="0.25"/>
    <row r="154" spans="1:12" s="6" customFormat="1" ht="80.099999999999994" customHeight="1" x14ac:dyDescent="0.25"/>
    <row r="155" spans="1:12" s="6" customFormat="1" ht="80.099999999999994" customHeight="1" x14ac:dyDescent="0.25"/>
    <row r="156" spans="1:12" s="6" customFormat="1" ht="80.099999999999994" customHeight="1" x14ac:dyDescent="0.25"/>
    <row r="157" spans="1:12" ht="80.099999999999994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</row>
    <row r="158" spans="1:12" ht="80.099999999999994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</row>
    <row r="159" spans="1:12" ht="80.099999999999994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</row>
    <row r="160" spans="1:12" ht="80.099999999999994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</row>
    <row r="161" spans="1:12" ht="80.099999999999994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</row>
    <row r="162" spans="1:12" ht="80.099999999999994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</row>
    <row r="163" spans="1:12" ht="80.099999999999994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</row>
    <row r="164" spans="1:12" ht="80.099999999999994" customHeight="1" x14ac:dyDescent="0.25">
      <c r="A164" s="7"/>
      <c r="B164" s="8"/>
      <c r="C164" s="8"/>
      <c r="D164" s="8"/>
      <c r="E164" s="8"/>
      <c r="F164" s="8"/>
      <c r="G164" s="8"/>
      <c r="H164" s="8"/>
      <c r="I164" s="8"/>
      <c r="J164" s="8"/>
      <c r="K164" s="33"/>
      <c r="L164" s="33"/>
    </row>
    <row r="165" spans="1:12" ht="80.099999999999994" customHeight="1" x14ac:dyDescent="0.25">
      <c r="A165" s="7"/>
      <c r="B165" s="8"/>
      <c r="C165" s="8"/>
      <c r="D165" s="8"/>
      <c r="E165" s="8"/>
      <c r="F165" s="8"/>
      <c r="G165" s="8"/>
      <c r="H165" s="8"/>
      <c r="I165" s="8"/>
      <c r="J165" s="8"/>
      <c r="K165" s="33"/>
      <c r="L165" s="33"/>
    </row>
    <row r="166" spans="1:12" ht="80.099999999999994" customHeight="1" x14ac:dyDescent="0.25">
      <c r="A166" s="7"/>
      <c r="B166" s="8"/>
      <c r="C166" s="8"/>
      <c r="D166" s="8"/>
      <c r="E166" s="8"/>
      <c r="F166" s="8"/>
      <c r="G166" s="8"/>
      <c r="H166" s="8"/>
      <c r="I166" s="8"/>
      <c r="J166" s="8"/>
      <c r="K166" s="33"/>
      <c r="L166" s="33"/>
    </row>
    <row r="167" spans="1:12" ht="80.099999999999994" customHeight="1" x14ac:dyDescent="0.25">
      <c r="A167" s="7"/>
      <c r="B167" s="8"/>
      <c r="C167" s="8"/>
      <c r="D167" s="8"/>
      <c r="E167" s="8"/>
      <c r="F167" s="8"/>
      <c r="G167" s="8"/>
      <c r="H167" s="8"/>
      <c r="I167" s="8"/>
      <c r="J167" s="8"/>
      <c r="K167" s="33"/>
      <c r="L167" s="33"/>
    </row>
    <row r="168" spans="1:12" ht="80.099999999999994" customHeight="1" x14ac:dyDescent="0.25">
      <c r="A168" s="7"/>
      <c r="B168" s="8"/>
      <c r="C168" s="8"/>
      <c r="D168" s="8"/>
      <c r="E168" s="8"/>
      <c r="F168" s="8"/>
      <c r="G168" s="8"/>
      <c r="H168" s="8"/>
      <c r="I168" s="8"/>
      <c r="J168" s="8"/>
      <c r="K168" s="33"/>
      <c r="L168" s="33"/>
    </row>
    <row r="169" spans="1:12" ht="80.099999999999994" customHeight="1" x14ac:dyDescent="0.25">
      <c r="A169" s="7"/>
      <c r="B169" s="8"/>
      <c r="C169" s="8"/>
      <c r="D169" s="8"/>
      <c r="E169" s="8"/>
      <c r="F169" s="8"/>
      <c r="G169" s="8"/>
      <c r="H169" s="8"/>
      <c r="I169" s="8"/>
      <c r="J169" s="8"/>
      <c r="K169" s="33"/>
      <c r="L169" s="33"/>
    </row>
    <row r="170" spans="1:12" ht="80.099999999999994" customHeight="1" x14ac:dyDescent="0.25">
      <c r="A170" s="7"/>
      <c r="B170" s="8"/>
      <c r="C170" s="8"/>
      <c r="D170" s="8"/>
      <c r="E170" s="8"/>
      <c r="F170" s="8"/>
      <c r="G170" s="8"/>
      <c r="H170" s="8"/>
      <c r="I170" s="8"/>
      <c r="J170" s="8"/>
      <c r="K170" s="33"/>
      <c r="L170" s="33"/>
    </row>
    <row r="171" spans="1:12" ht="80.099999999999994" customHeight="1" x14ac:dyDescent="0.25">
      <c r="A171" s="7"/>
      <c r="B171" s="8"/>
      <c r="C171" s="8"/>
      <c r="D171" s="8"/>
      <c r="E171" s="8"/>
      <c r="F171" s="8"/>
      <c r="G171" s="8"/>
      <c r="H171" s="8"/>
      <c r="I171" s="8"/>
      <c r="J171" s="8"/>
      <c r="K171" s="33"/>
      <c r="L171" s="33"/>
    </row>
    <row r="172" spans="1:12" ht="80.099999999999994" customHeight="1" x14ac:dyDescent="0.25">
      <c r="A172" s="7"/>
      <c r="B172" s="8"/>
      <c r="C172" s="8"/>
      <c r="D172" s="8"/>
      <c r="E172" s="8"/>
      <c r="F172" s="8"/>
      <c r="G172" s="8"/>
      <c r="H172" s="8"/>
      <c r="I172" s="8"/>
      <c r="J172" s="8"/>
      <c r="K172" s="33"/>
      <c r="L172" s="33"/>
    </row>
    <row r="173" spans="1:12" ht="80.099999999999994" customHeight="1" x14ac:dyDescent="0.25">
      <c r="A173" s="7"/>
      <c r="B173" s="8"/>
      <c r="C173" s="8"/>
      <c r="D173" s="8"/>
      <c r="E173" s="8"/>
      <c r="F173" s="8"/>
      <c r="G173" s="8"/>
      <c r="H173" s="8"/>
      <c r="I173" s="8"/>
      <c r="J173" s="8"/>
      <c r="K173" s="33"/>
      <c r="L173" s="33"/>
    </row>
    <row r="174" spans="1:12" ht="80.099999999999994" customHeight="1" x14ac:dyDescent="0.25">
      <c r="A174" s="7"/>
      <c r="B174" s="8"/>
      <c r="C174" s="8"/>
      <c r="D174" s="8"/>
      <c r="E174" s="8"/>
      <c r="F174" s="8"/>
      <c r="G174" s="8"/>
      <c r="H174" s="8"/>
      <c r="I174" s="8"/>
      <c r="J174" s="8"/>
      <c r="K174" s="33"/>
      <c r="L174" s="33"/>
    </row>
    <row r="175" spans="1:12" ht="80.099999999999994" customHeight="1" x14ac:dyDescent="0.25">
      <c r="A175" s="7"/>
      <c r="B175" s="8"/>
      <c r="C175" s="8"/>
      <c r="D175" s="8"/>
      <c r="E175" s="8"/>
      <c r="F175" s="8"/>
      <c r="G175" s="8"/>
      <c r="H175" s="8"/>
      <c r="I175" s="8"/>
      <c r="J175" s="8"/>
      <c r="K175" s="33"/>
      <c r="L175" s="33"/>
    </row>
    <row r="176" spans="1:12" ht="80.099999999999994" customHeight="1" x14ac:dyDescent="0.25">
      <c r="A176" s="7"/>
      <c r="B176" s="8"/>
      <c r="C176" s="8"/>
      <c r="D176" s="8"/>
      <c r="E176" s="8"/>
      <c r="F176" s="8"/>
      <c r="G176" s="8"/>
      <c r="H176" s="8"/>
      <c r="I176" s="8"/>
      <c r="J176" s="8"/>
      <c r="K176" s="33"/>
      <c r="L176" s="33"/>
    </row>
    <row r="177" spans="1:12" ht="80.099999999999994" customHeight="1" x14ac:dyDescent="0.25">
      <c r="A177" s="7"/>
      <c r="B177" s="8"/>
      <c r="C177" s="8"/>
      <c r="D177" s="8"/>
      <c r="E177" s="8"/>
      <c r="F177" s="8"/>
      <c r="G177" s="8"/>
      <c r="H177" s="8"/>
      <c r="I177" s="8"/>
      <c r="J177" s="8"/>
      <c r="K177" s="33"/>
      <c r="L177" s="33"/>
    </row>
    <row r="178" spans="1:12" ht="80.099999999999994" customHeight="1" x14ac:dyDescent="0.25">
      <c r="A178" s="7"/>
      <c r="B178" s="8"/>
      <c r="C178" s="8"/>
      <c r="D178" s="8"/>
      <c r="E178" s="8"/>
      <c r="F178" s="8"/>
      <c r="G178" s="8"/>
      <c r="H178" s="8"/>
      <c r="I178" s="8"/>
      <c r="J178" s="8"/>
      <c r="K178" s="33"/>
      <c r="L178" s="33"/>
    </row>
    <row r="179" spans="1:12" ht="80.099999999999994" customHeight="1" x14ac:dyDescent="0.25">
      <c r="A179" s="7"/>
      <c r="B179" s="8"/>
      <c r="C179" s="8"/>
      <c r="D179" s="8"/>
      <c r="E179" s="8"/>
      <c r="F179" s="8"/>
      <c r="G179" s="8"/>
      <c r="H179" s="8"/>
      <c r="I179" s="8"/>
      <c r="J179" s="8"/>
      <c r="K179" s="33"/>
      <c r="L179" s="33"/>
    </row>
    <row r="180" spans="1:12" ht="80.099999999999994" customHeight="1" x14ac:dyDescent="0.25">
      <c r="A180" s="7"/>
      <c r="B180" s="8"/>
      <c r="C180" s="8"/>
      <c r="D180" s="8"/>
      <c r="E180" s="8"/>
      <c r="F180" s="8"/>
      <c r="G180" s="8"/>
      <c r="H180" s="8"/>
      <c r="I180" s="8"/>
      <c r="J180" s="8"/>
      <c r="K180" s="33"/>
      <c r="L180" s="33"/>
    </row>
    <row r="181" spans="1:12" ht="80.099999999999994" customHeight="1" x14ac:dyDescent="0.25">
      <c r="A181" s="7"/>
      <c r="B181" s="8"/>
      <c r="C181" s="8"/>
      <c r="D181" s="8"/>
      <c r="E181" s="8"/>
      <c r="F181" s="8"/>
      <c r="G181" s="8"/>
      <c r="H181" s="8"/>
      <c r="I181" s="8"/>
      <c r="J181" s="8"/>
      <c r="K181" s="33"/>
      <c r="L181" s="33"/>
    </row>
    <row r="182" spans="1:12" ht="80.099999999999994" customHeight="1" x14ac:dyDescent="0.25">
      <c r="A182" s="7"/>
      <c r="B182" s="8"/>
      <c r="C182" s="8"/>
      <c r="D182" s="8"/>
      <c r="E182" s="8"/>
      <c r="F182" s="8"/>
      <c r="G182" s="8"/>
      <c r="H182" s="8"/>
      <c r="I182" s="8"/>
      <c r="J182" s="8"/>
      <c r="K182" s="33"/>
      <c r="L182" s="33"/>
    </row>
    <row r="183" spans="1:12" ht="80.099999999999994" customHeight="1" x14ac:dyDescent="0.25">
      <c r="A183" s="7"/>
      <c r="B183" s="8"/>
      <c r="C183" s="8"/>
      <c r="D183" s="8"/>
      <c r="E183" s="8"/>
      <c r="F183" s="8"/>
      <c r="G183" s="8"/>
      <c r="H183" s="8"/>
      <c r="I183" s="8"/>
      <c r="J183" s="8"/>
      <c r="K183" s="33"/>
      <c r="L183" s="33"/>
    </row>
    <row r="184" spans="1:12" ht="80.099999999999994" customHeight="1" x14ac:dyDescent="0.25">
      <c r="A184" s="7"/>
      <c r="B184" s="8"/>
      <c r="C184" s="8"/>
      <c r="D184" s="8"/>
      <c r="E184" s="8"/>
      <c r="F184" s="8"/>
      <c r="G184" s="8"/>
      <c r="H184" s="8"/>
      <c r="I184" s="8"/>
      <c r="J184" s="8"/>
      <c r="K184" s="33"/>
      <c r="L184" s="33"/>
    </row>
    <row r="185" spans="1:12" ht="80.099999999999994" customHeight="1" x14ac:dyDescent="0.25">
      <c r="A185" s="7"/>
      <c r="B185" s="8"/>
      <c r="C185" s="8"/>
      <c r="D185" s="8"/>
      <c r="E185" s="8"/>
      <c r="F185" s="8"/>
      <c r="G185" s="8"/>
      <c r="H185" s="8"/>
      <c r="I185" s="8"/>
      <c r="J185" s="8"/>
      <c r="K185" s="33"/>
      <c r="L185" s="33"/>
    </row>
    <row r="186" spans="1:12" ht="80.099999999999994" customHeight="1" x14ac:dyDescent="0.25">
      <c r="A186" s="7"/>
      <c r="B186" s="8"/>
      <c r="C186" s="8"/>
      <c r="D186" s="8"/>
      <c r="E186" s="8"/>
      <c r="F186" s="8"/>
      <c r="G186" s="8"/>
      <c r="H186" s="8"/>
      <c r="I186" s="8"/>
      <c r="J186" s="8"/>
      <c r="K186" s="33"/>
      <c r="L186" s="33"/>
    </row>
    <row r="187" spans="1:12" ht="80.099999999999994" customHeight="1" x14ac:dyDescent="0.25">
      <c r="A187" s="7"/>
      <c r="B187" s="8"/>
      <c r="C187" s="8"/>
      <c r="D187" s="8"/>
      <c r="E187" s="8"/>
      <c r="F187" s="8"/>
      <c r="G187" s="8"/>
      <c r="H187" s="8"/>
      <c r="I187" s="8"/>
      <c r="J187" s="8"/>
      <c r="K187" s="33"/>
      <c r="L187" s="33"/>
    </row>
    <row r="188" spans="1:12" ht="80.099999999999994" customHeight="1" x14ac:dyDescent="0.25">
      <c r="A188" s="7"/>
      <c r="B188" s="8"/>
      <c r="C188" s="8"/>
      <c r="D188" s="8"/>
      <c r="E188" s="8"/>
      <c r="F188" s="8"/>
      <c r="G188" s="8"/>
      <c r="H188" s="8"/>
      <c r="I188" s="8"/>
      <c r="J188" s="8"/>
      <c r="K188" s="33"/>
      <c r="L188" s="33"/>
    </row>
    <row r="189" spans="1:12" ht="80.099999999999994" customHeight="1" x14ac:dyDescent="0.25">
      <c r="A189" s="7"/>
      <c r="B189" s="8"/>
      <c r="C189" s="8"/>
      <c r="D189" s="8"/>
      <c r="E189" s="8"/>
      <c r="F189" s="8"/>
      <c r="G189" s="8"/>
      <c r="H189" s="8"/>
      <c r="I189" s="8"/>
      <c r="J189" s="8"/>
      <c r="K189" s="33"/>
      <c r="L189" s="33"/>
    </row>
    <row r="190" spans="1:12" ht="80.099999999999994" customHeight="1" x14ac:dyDescent="0.25">
      <c r="A190" s="7"/>
      <c r="B190" s="8"/>
      <c r="C190" s="8"/>
      <c r="D190" s="8"/>
      <c r="E190" s="8"/>
      <c r="F190" s="8"/>
      <c r="G190" s="8"/>
      <c r="H190" s="8"/>
      <c r="I190" s="8"/>
      <c r="J190" s="8"/>
      <c r="K190" s="33"/>
      <c r="L190" s="33"/>
    </row>
    <row r="191" spans="1:12" ht="80.099999999999994" customHeight="1" x14ac:dyDescent="0.25">
      <c r="A191" s="7"/>
      <c r="B191" s="8"/>
      <c r="C191" s="8"/>
      <c r="D191" s="8"/>
      <c r="E191" s="8"/>
      <c r="F191" s="8"/>
      <c r="G191" s="8"/>
      <c r="H191" s="8"/>
      <c r="I191" s="8"/>
      <c r="J191" s="8"/>
      <c r="K191" s="33"/>
      <c r="L191" s="33"/>
    </row>
    <row r="192" spans="1:12" ht="80.099999999999994" customHeight="1" x14ac:dyDescent="0.25">
      <c r="A192" s="7"/>
      <c r="B192" s="8"/>
      <c r="C192" s="8"/>
      <c r="D192" s="8"/>
      <c r="E192" s="8"/>
      <c r="F192" s="8"/>
      <c r="G192" s="8"/>
      <c r="H192" s="8"/>
      <c r="I192" s="8"/>
      <c r="J192" s="8"/>
      <c r="K192" s="33"/>
      <c r="L192" s="33"/>
    </row>
    <row r="193" spans="1:12" ht="80.099999999999994" customHeight="1" x14ac:dyDescent="0.25">
      <c r="A193" s="7"/>
      <c r="B193" s="8"/>
      <c r="C193" s="8"/>
      <c r="D193" s="8"/>
      <c r="E193" s="8"/>
      <c r="F193" s="8"/>
      <c r="G193" s="8"/>
      <c r="H193" s="8"/>
      <c r="I193" s="8"/>
      <c r="J193" s="8"/>
      <c r="K193" s="33"/>
      <c r="L193" s="33"/>
    </row>
    <row r="194" spans="1:12" ht="80.099999999999994" customHeight="1" x14ac:dyDescent="0.25">
      <c r="A194" s="7"/>
      <c r="B194" s="8"/>
      <c r="C194" s="8"/>
      <c r="D194" s="8"/>
      <c r="E194" s="8"/>
      <c r="F194" s="8"/>
      <c r="G194" s="8"/>
      <c r="H194" s="8"/>
      <c r="I194" s="8"/>
      <c r="J194" s="8"/>
      <c r="K194" s="33"/>
      <c r="L194" s="33"/>
    </row>
    <row r="195" spans="1:12" ht="80.099999999999994" customHeight="1" x14ac:dyDescent="0.25">
      <c r="A195" s="7"/>
      <c r="B195" s="8"/>
      <c r="C195" s="8"/>
      <c r="D195" s="8"/>
      <c r="E195" s="8"/>
      <c r="F195" s="8"/>
      <c r="G195" s="8"/>
      <c r="H195" s="8"/>
      <c r="I195" s="8"/>
      <c r="J195" s="8"/>
      <c r="K195" s="33"/>
      <c r="L195" s="33"/>
    </row>
    <row r="196" spans="1:12" ht="80.099999999999994" customHeight="1" x14ac:dyDescent="0.25">
      <c r="A196" s="7"/>
      <c r="B196" s="8"/>
      <c r="C196" s="8"/>
      <c r="D196" s="8"/>
      <c r="E196" s="8"/>
      <c r="F196" s="8"/>
      <c r="G196" s="8"/>
      <c r="H196" s="8"/>
      <c r="I196" s="8"/>
      <c r="J196" s="8"/>
      <c r="K196" s="33"/>
      <c r="L196" s="33"/>
    </row>
    <row r="197" spans="1:12" ht="80.099999999999994" customHeight="1" x14ac:dyDescent="0.25">
      <c r="A197" s="7"/>
      <c r="B197" s="8"/>
      <c r="C197" s="8"/>
      <c r="D197" s="8"/>
      <c r="E197" s="8"/>
      <c r="F197" s="8"/>
      <c r="G197" s="8"/>
      <c r="H197" s="8"/>
      <c r="I197" s="8"/>
      <c r="J197" s="8"/>
      <c r="K197" s="33"/>
      <c r="L197" s="33"/>
    </row>
    <row r="198" spans="1:12" ht="80.099999999999994" customHeight="1" x14ac:dyDescent="0.25">
      <c r="A198" s="7"/>
      <c r="B198" s="8"/>
      <c r="C198" s="8"/>
      <c r="D198" s="8"/>
      <c r="E198" s="8"/>
      <c r="F198" s="8"/>
      <c r="G198" s="8"/>
      <c r="H198" s="8"/>
      <c r="I198" s="8"/>
      <c r="J198" s="8"/>
      <c r="K198" s="33"/>
      <c r="L198" s="33"/>
    </row>
    <row r="199" spans="1:12" ht="80.099999999999994" customHeight="1" x14ac:dyDescent="0.25">
      <c r="A199" s="7"/>
      <c r="B199" s="8"/>
      <c r="C199" s="8"/>
      <c r="D199" s="8"/>
      <c r="E199" s="8"/>
      <c r="F199" s="8"/>
      <c r="G199" s="8"/>
      <c r="H199" s="8"/>
      <c r="I199" s="8"/>
      <c r="J199" s="8"/>
      <c r="K199" s="33"/>
      <c r="L199" s="33"/>
    </row>
    <row r="200" spans="1:12" ht="80.099999999999994" customHeight="1" x14ac:dyDescent="0.25">
      <c r="A200" s="7"/>
      <c r="B200" s="8"/>
      <c r="C200" s="8"/>
      <c r="D200" s="8"/>
      <c r="E200" s="8"/>
      <c r="F200" s="8"/>
      <c r="G200" s="8"/>
      <c r="H200" s="8"/>
      <c r="I200" s="8"/>
      <c r="J200" s="8"/>
      <c r="K200" s="33"/>
      <c r="L200" s="33"/>
    </row>
    <row r="201" spans="1:12" ht="80.099999999999994" customHeight="1" x14ac:dyDescent="0.25">
      <c r="A201" s="7"/>
      <c r="B201" s="8"/>
      <c r="C201" s="8"/>
      <c r="D201" s="8"/>
      <c r="E201" s="8"/>
      <c r="F201" s="8"/>
      <c r="G201" s="8"/>
      <c r="H201" s="8"/>
      <c r="I201" s="8"/>
      <c r="J201" s="8"/>
      <c r="K201" s="33"/>
      <c r="L201" s="33"/>
    </row>
    <row r="202" spans="1:12" ht="80.099999999999994" customHeight="1" x14ac:dyDescent="0.25">
      <c r="A202" s="7"/>
      <c r="B202" s="8"/>
      <c r="C202" s="8"/>
      <c r="D202" s="8"/>
      <c r="E202" s="8"/>
      <c r="F202" s="8"/>
      <c r="G202" s="8"/>
      <c r="H202" s="8"/>
      <c r="I202" s="8"/>
      <c r="J202" s="8"/>
      <c r="K202" s="33"/>
      <c r="L202" s="33"/>
    </row>
    <row r="203" spans="1:12" ht="80.099999999999994" customHeight="1" x14ac:dyDescent="0.25">
      <c r="A203" s="7"/>
      <c r="B203" s="8"/>
      <c r="C203" s="8"/>
      <c r="D203" s="8"/>
      <c r="E203" s="8"/>
      <c r="F203" s="8"/>
      <c r="G203" s="8"/>
      <c r="H203" s="8"/>
      <c r="I203" s="8"/>
      <c r="J203" s="8"/>
      <c r="K203" s="33"/>
      <c r="L203" s="33"/>
    </row>
    <row r="204" spans="1:12" ht="80.099999999999994" customHeight="1" x14ac:dyDescent="0.25">
      <c r="A204" s="7"/>
      <c r="B204" s="8"/>
      <c r="C204" s="8"/>
      <c r="D204" s="8"/>
      <c r="E204" s="8"/>
      <c r="F204" s="8"/>
      <c r="G204" s="8"/>
      <c r="H204" s="8"/>
      <c r="I204" s="8"/>
      <c r="J204" s="8"/>
      <c r="K204" s="33"/>
      <c r="L204" s="33"/>
    </row>
    <row r="205" spans="1:12" ht="80.099999999999994" customHeight="1" x14ac:dyDescent="0.25">
      <c r="A205" s="7"/>
      <c r="B205" s="8"/>
      <c r="C205" s="8"/>
      <c r="D205" s="8"/>
      <c r="E205" s="8"/>
      <c r="F205" s="8"/>
      <c r="G205" s="8"/>
      <c r="H205" s="8"/>
      <c r="I205" s="8"/>
      <c r="J205" s="8"/>
      <c r="K205" s="33"/>
      <c r="L205" s="33"/>
    </row>
    <row r="206" spans="1:12" ht="80.099999999999994" customHeight="1" x14ac:dyDescent="0.25">
      <c r="A206" s="7"/>
      <c r="B206" s="8"/>
      <c r="C206" s="8"/>
      <c r="D206" s="8"/>
      <c r="E206" s="8"/>
      <c r="F206" s="8"/>
      <c r="G206" s="8"/>
      <c r="H206" s="8"/>
      <c r="I206" s="8"/>
      <c r="J206" s="8"/>
      <c r="K206" s="33"/>
      <c r="L206" s="33"/>
    </row>
  </sheetData>
  <sheetProtection algorithmName="SHA-512" hashValue="QA59D4dDYsIcZuDJisoFdRibF7nKTmqYYMvsGArd2+gUf6CZ0BT94LWWE8B2vQy91+/LeGKjbtY9AJTDyjJOLA==" saltValue="Z/xF6+l1jZgSJKAiI2L/Jg==" spinCount="100000" sheet="1" objects="1" scenarios="1" sort="0" autoFilter="0"/>
  <mergeCells count="10">
    <mergeCell ref="A1:L1"/>
    <mergeCell ref="A2:L2"/>
    <mergeCell ref="A91:L91"/>
    <mergeCell ref="A92:L92"/>
    <mergeCell ref="A96:L96"/>
    <mergeCell ref="A93:L93"/>
    <mergeCell ref="A94:L94"/>
    <mergeCell ref="A3:G3"/>
    <mergeCell ref="J3:K3"/>
    <mergeCell ref="A95:L95"/>
  </mergeCells>
  <phoneticPr fontId="16" type="noConversion"/>
  <conditionalFormatting sqref="E39:E40">
    <cfRule type="containsText" dxfId="31" priority="36" operator="containsText" text="3 - Baixo">
      <formula>NOT(ISERROR(SEARCH("3 - Baixo",E39)))</formula>
    </cfRule>
    <cfRule type="containsText" dxfId="30" priority="37" operator="containsText" text="1 - Alto">
      <formula>NOT(ISERROR(SEARCH("1 - Alto",E39)))</formula>
    </cfRule>
    <cfRule type="containsText" dxfId="29" priority="38" operator="containsText" text="2 - Médio">
      <formula>NOT(ISERROR(SEARCH("2 - Médio",E39)))</formula>
    </cfRule>
  </conditionalFormatting>
  <conditionalFormatting sqref="E97:F163 I58:I68">
    <cfRule type="containsText" dxfId="28" priority="95" operator="containsText" text="1 - Alto">
      <formula>NOT(ISERROR(SEARCH("1 - Alto",E58)))</formula>
    </cfRule>
  </conditionalFormatting>
  <conditionalFormatting sqref="I4:I7 I34:I90 I16:I29">
    <cfRule type="containsText" dxfId="27" priority="10" operator="containsText" text="3 - Baixo">
      <formula>NOT(ISERROR(SEARCH("3 - Baixo",I4)))</formula>
    </cfRule>
  </conditionalFormatting>
  <conditionalFormatting sqref="I4:I12 I69:I90 I16:I57">
    <cfRule type="containsText" dxfId="26" priority="11" operator="containsText" text="1 - Alto">
      <formula>NOT(ISERROR(SEARCH("1 - Alto",I4)))</formula>
    </cfRule>
    <cfRule type="containsText" dxfId="25" priority="12" operator="containsText" text="2 - Médio">
      <formula>NOT(ISERROR(SEARCH("2 - Médio",I4)))</formula>
    </cfRule>
  </conditionalFormatting>
  <conditionalFormatting sqref="I10:I12">
    <cfRule type="containsText" dxfId="24" priority="5" operator="containsText" text="1 - Alto">
      <formula>NOT(ISERROR(SEARCH("1 - Alto",I10)))</formula>
    </cfRule>
    <cfRule type="containsText" dxfId="23" priority="6" operator="containsText" text="2 - Médio">
      <formula>NOT(ISERROR(SEARCH("2 - Médio",I10)))</formula>
    </cfRule>
  </conditionalFormatting>
  <conditionalFormatting sqref="I13 I15">
    <cfRule type="containsText" dxfId="22" priority="8" operator="containsText" text="1 - Alto">
      <formula>NOT(ISERROR(SEARCH("1 - Alto",I13)))</formula>
    </cfRule>
    <cfRule type="containsText" dxfId="21" priority="9" operator="containsText" text="2 - Médio">
      <formula>NOT(ISERROR(SEARCH("2 - Médio",I13)))</formula>
    </cfRule>
  </conditionalFormatting>
  <conditionalFormatting sqref="I13 I15">
    <cfRule type="containsText" dxfId="20" priority="7" operator="containsText" text="3 - Baixo">
      <formula>NOT(ISERROR(SEARCH("3 - Baixo",I13)))</formula>
    </cfRule>
  </conditionalFormatting>
  <conditionalFormatting sqref="I8:I12 E97:F163">
    <cfRule type="containsText" dxfId="19" priority="94" operator="containsText" text="3 - Baixo">
      <formula>NOT(ISERROR(SEARCH("3 - Baixo",E8)))</formula>
    </cfRule>
  </conditionalFormatting>
  <conditionalFormatting sqref="I58:I68 E97:F163">
    <cfRule type="containsText" dxfId="18" priority="96" operator="containsText" text="2 - Médio">
      <formula>NOT(ISERROR(SEARCH("2 - Médio",E58)))</formula>
    </cfRule>
  </conditionalFormatting>
  <conditionalFormatting sqref="I30:I33">
    <cfRule type="containsText" dxfId="17" priority="4" operator="containsText" text="3 - Baixo">
      <formula>NOT(ISERROR(SEARCH("3 - Baixo",I30)))</formula>
    </cfRule>
  </conditionalFormatting>
  <conditionalFormatting sqref="I14">
    <cfRule type="containsText" dxfId="16" priority="1" operator="containsText" text="1 - Alto">
      <formula>NOT(ISERROR(SEARCH("1 - Alto",I14)))</formula>
    </cfRule>
    <cfRule type="containsText" dxfId="15" priority="2" operator="containsText" text="2 - Médio">
      <formula>NOT(ISERROR(SEARCH("2 - Médio",I14)))</formula>
    </cfRule>
  </conditionalFormatting>
  <conditionalFormatting sqref="I14">
    <cfRule type="containsText" dxfId="14" priority="3" operator="containsText" text="3 - Baixo">
      <formula>NOT(ISERROR(SEARCH("3 - Baixo",I14)))</formula>
    </cfRule>
  </conditionalFormatting>
  <dataValidations count="3">
    <dataValidation type="list" allowBlank="1" showInputMessage="1" showErrorMessage="1" sqref="J62 J64 J67 J69 J71:J72 J60 G78:G79 G37 G40:G41 G74 G76 G45:G64 G81:G86" xr:uid="{0A449FFE-47F1-4290-80F0-A39C091767E8}">
      <formula1>#REF!</formula1>
    </dataValidation>
    <dataValidation type="list" allowBlank="1" showInputMessage="1" showErrorMessage="1" sqref="A93:A1048576 A1:A91" xr:uid="{6EC82F3F-2B25-45B7-820B-362E7D3E5AC8}">
      <formula1>"DLOG2-DEAO"</formula1>
    </dataValidation>
    <dataValidation type="list" allowBlank="1" showInputMessage="1" showErrorMessage="1" sqref="G42 G44" xr:uid="{6B0124F7-91F6-4731-9D83-5DECD46E7A3A}">
      <formula1>"Novo"</formula1>
    </dataValidation>
  </dataValidations>
  <pageMargins left="0.25" right="0.25" top="0.75" bottom="0.75" header="0.3" footer="0.3"/>
  <pageSetup paperSize="9" scale="42" fitToHeight="0" orientation="landscape" r:id="rId1"/>
  <drawing r:id="rId2"/>
  <legacy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PCA25.PUB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ROMULO CARLOS TORRES COSTA</dc:creator>
  <cp:lastModifiedBy>ROMULO CARLOS TORRES COSTA</cp:lastModifiedBy>
  <cp:lastPrinted>2025-01-08T14:17:25Z</cp:lastPrinted>
  <dcterms:created xsi:type="dcterms:W3CDTF">2015-06-05T18:19:34Z</dcterms:created>
  <dcterms:modified xsi:type="dcterms:W3CDTF">2025-01-08T14:17:46Z</dcterms:modified>
</cp:coreProperties>
</file>