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EstaPastaDeTrabalho"/>
  <mc:AlternateContent xmlns:mc="http://schemas.openxmlformats.org/markup-compatibility/2006">
    <mc:Choice Requires="x15">
      <x15ac:absPath xmlns:x15ac="http://schemas.microsoft.com/office/spreadsheetml/2010/11/ac" url="\\pm.es.gov.br.local\index\ARQUIVOS PMES\EMG\EMG4\25 - Plano de Contratações Anual - PCA\5. PCA para PUBLICAÇÃO\"/>
    </mc:Choice>
  </mc:AlternateContent>
  <xr:revisionPtr revIDLastSave="0" documentId="13_ncr:1_{D6E47864-6866-46BE-8A2B-588E8F7683CD}" xr6:coauthVersionLast="47" xr6:coauthVersionMax="47" xr10:uidLastSave="{00000000-0000-0000-0000-000000000000}"/>
  <workbookProtection workbookAlgorithmName="SHA-512" workbookHashValue="7myTsj7le8gZnUxW4a9gzpCKnvr/BTVCpjSsinR7r/6/xHYNTLlw2c3qt78ov2aGp9aHqYyQ1vWlbgiO2fSIEQ==" workbookSaltValue="8fPHGzPZ8FTL5LOKAnqkpQ==" workbookSpinCount="100000" lockStructure="1"/>
  <bookViews>
    <workbookView xWindow="28680" yWindow="-120" windowWidth="29040" windowHeight="15720" xr2:uid="{00000000-000D-0000-FFFF-FFFF00000000}"/>
  </bookViews>
  <sheets>
    <sheet name="PCA25.PUB" sheetId="3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39" l="1"/>
  <c r="F49" i="39"/>
  <c r="F26" i="39"/>
  <c r="F44" i="39"/>
  <c r="F45" i="39"/>
  <c r="E31" i="39" l="1"/>
  <c r="F14" i="39" l="1"/>
  <c r="F11" i="39"/>
  <c r="F10" i="39"/>
  <c r="F8" i="39"/>
  <c r="F68" i="39"/>
  <c r="F25" i="39"/>
  <c r="F52" i="39"/>
  <c r="F51" i="39"/>
  <c r="F13" i="39"/>
  <c r="F79" i="39"/>
  <c r="F78" i="39"/>
  <c r="F24" i="39"/>
  <c r="F67" i="39"/>
  <c r="F50" i="39"/>
  <c r="F23" i="39"/>
  <c r="F77" i="39"/>
  <c r="F5" i="39"/>
  <c r="F48" i="39"/>
  <c r="F22" i="39"/>
  <c r="F66" i="39"/>
  <c r="F17" i="39"/>
  <c r="F47" i="39"/>
  <c r="F55" i="39"/>
  <c r="F21" i="39"/>
  <c r="F76" i="39"/>
  <c r="F65" i="39"/>
  <c r="F64" i="39"/>
  <c r="F46" i="39"/>
  <c r="F63" i="39"/>
  <c r="F40" i="39"/>
  <c r="F62" i="39"/>
  <c r="F75" i="39"/>
  <c r="F7" i="39"/>
  <c r="F54" i="39"/>
  <c r="F61" i="39"/>
  <c r="F74" i="39"/>
  <c r="F73" i="39"/>
  <c r="F35" i="39"/>
  <c r="F9" i="39"/>
  <c r="F6" i="39"/>
  <c r="F33" i="39"/>
  <c r="F34" i="39"/>
  <c r="F12" i="39"/>
  <c r="F15" i="39"/>
  <c r="F60" i="39"/>
  <c r="F59" i="39"/>
  <c r="F32" i="39"/>
  <c r="F72" i="39"/>
  <c r="F43" i="39"/>
  <c r="F71" i="39"/>
  <c r="F20" i="39"/>
  <c r="F58" i="39"/>
  <c r="F41" i="39"/>
  <c r="F57" i="39"/>
  <c r="F70" i="39"/>
  <c r="F30" i="39"/>
  <c r="F29" i="39"/>
  <c r="F28" i="39"/>
  <c r="F27" i="39"/>
  <c r="F39" i="39"/>
  <c r="F19" i="39"/>
  <c r="F16" i="39"/>
  <c r="F38" i="39"/>
  <c r="F56" i="39"/>
  <c r="F53" i="39"/>
  <c r="F37" i="39"/>
  <c r="F69" i="39"/>
  <c r="F36" i="39"/>
  <c r="F18" i="3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HABIB SAMPAIO</author>
  </authors>
  <commentList>
    <comment ref="G14" authorId="0" shapeId="0" xr:uid="{E138D6B0-6A1D-4541-BDB2-A2ACF3A66A3C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J15" authorId="0" shapeId="0" xr:uid="{E3524035-2340-4B62-9697-5BDB81D4020E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Realizado pela SEGER. PMES é partícipe.</t>
        </r>
      </text>
    </comment>
    <comment ref="G16" authorId="0" shapeId="0" xr:uid="{2BB2BB70-8C1C-4AC3-BA8B-9652096E0ECF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7" authorId="0" shapeId="0" xr:uid="{AF562A7D-CBFC-4095-9299-3916461E233B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8" authorId="0" shapeId="0" xr:uid="{7F1B5004-BADB-4E70-8B60-E445623FCCB2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9" authorId="0" shapeId="0" xr:uid="{5F02269F-5281-4461-B086-EA5AE17EF35E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20" authorId="0" shapeId="0" xr:uid="{CC604A4F-CA05-4D23-A8CA-DA40202C42CD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22" authorId="0" shapeId="0" xr:uid="{0F7990FF-C430-4036-92ED-5F2834624CFB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23" authorId="0" shapeId="0" xr:uid="{9B4E773B-4D10-4934-9E55-54912F1C99DC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24" authorId="0" shapeId="0" xr:uid="{EA3A2973-8151-42BB-874D-B516C534884D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25" authorId="0" shapeId="0" xr:uid="{5524CD65-3829-4E9B-9785-EF54EEA282E2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31" authorId="0" shapeId="0" xr:uid="{F13BE00C-F4BB-46E7-86FB-C4487A3BA47B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33" authorId="0" shapeId="0" xr:uid="{E4346B09-5CE1-4975-AB0E-F7B6862A5ECD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35" authorId="0" shapeId="0" xr:uid="{D4C25FF9-0B12-435B-8A2F-5395D6A4923B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56" authorId="0" shapeId="0" xr:uid="{0EB6E2E5-E7C3-4723-B37D-CF4B9E1D5C3C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57" authorId="0" shapeId="0" xr:uid="{9FEBF2FC-4DE2-4327-A716-1CE4ECB7DF42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58" authorId="0" shapeId="0" xr:uid="{D99227F6-F9D9-4387-A4EC-3779B07FEF1A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60" authorId="0" shapeId="0" xr:uid="{5A952CBA-F0C2-48CB-9968-7E570C4D2B81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62" authorId="0" shapeId="0" xr:uid="{813C098B-2E05-48DD-A921-A51ED40DB810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63" authorId="0" shapeId="0" xr:uid="{83DD53C6-88C7-4F50-9A5D-1E38E08D4B8B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64" authorId="0" shapeId="0" xr:uid="{8740D815-BCE4-4766-87FD-0B1FA72D8066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65" authorId="0" shapeId="0" xr:uid="{0BA085A0-F9B3-4288-B08B-EA435DFDB7FD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66" authorId="0" shapeId="0" xr:uid="{2C4264F3-F79D-46AF-A99D-C8ED0BF4D2CC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67" authorId="0" shapeId="0" xr:uid="{531ED42F-D8FD-4615-B2A3-89F23DAE57C7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68" authorId="0" shapeId="0" xr:uid="{11C1B963-719C-4345-9104-621C2A48E7FE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70" authorId="0" shapeId="0" xr:uid="{7D5503F1-21BB-4F55-A082-A1AFDD305ACF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72" authorId="0" shapeId="0" xr:uid="{42F73482-471F-4C99-9E0E-9F8E668C2685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74" authorId="0" shapeId="0" xr:uid="{45CE3626-B1B1-4BAB-9FFB-25928AE2941C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75" authorId="0" shapeId="0" xr:uid="{A0D03DA7-D651-4244-807F-5D5CD2A30514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</commentList>
</comments>
</file>

<file path=xl/sharedStrings.xml><?xml version="1.0" encoding="utf-8"?>
<sst xmlns="http://schemas.openxmlformats.org/spreadsheetml/2006/main" count="622" uniqueCount="142">
  <si>
    <t>Feno de Tifton 85 para alimentação dos equinos do RPMont</t>
  </si>
  <si>
    <t>Exame de Mormo (Ensaio de Imunoabsorção Enzimática (ELISA) para doença Mormo.</t>
  </si>
  <si>
    <t>Exame de Anemia Infecciosa Equina (Exame de Imunodifusão em Gel Ágar (Prova de Coggins)</t>
  </si>
  <si>
    <t>RPMont</t>
  </si>
  <si>
    <t>PMES</t>
  </si>
  <si>
    <t>DLOG4</t>
  </si>
  <si>
    <t>Prefeitura Militar</t>
  </si>
  <si>
    <t>DRH</t>
  </si>
  <si>
    <t>DLOG3</t>
  </si>
  <si>
    <t>Contratação do projeto de reforma do 7º BPM</t>
  </si>
  <si>
    <t>Contratação do projeto de construção da nova sede do BAC</t>
  </si>
  <si>
    <t>Construção da nova sede da 19ª Cia Ind</t>
  </si>
  <si>
    <t>Construção da nova sede da 18ª Cia Ind</t>
  </si>
  <si>
    <t>Construção da nova sede do 4º BPM</t>
  </si>
  <si>
    <t>DLOG2-DEAO</t>
  </si>
  <si>
    <t>DLOG2-DCI</t>
  </si>
  <si>
    <t>DAF</t>
  </si>
  <si>
    <t>DE</t>
  </si>
  <si>
    <t>DTIC</t>
  </si>
  <si>
    <t>CORREGEDORIA</t>
  </si>
  <si>
    <t>Assinaturas digitais / Certificado digital</t>
  </si>
  <si>
    <t>Contrato Link de dados - RMGV</t>
  </si>
  <si>
    <t>Contrato Link de dados - NORTE</t>
  </si>
  <si>
    <t>Contrato Link de dados - SUL</t>
  </si>
  <si>
    <t>Contrato Reprografia</t>
  </si>
  <si>
    <t>Nobreaks</t>
  </si>
  <si>
    <t>Prestação de Serviços de Telefonia Fixa</t>
  </si>
  <si>
    <t>Prestação de Serviço de Suporte Técnico / Manutenção em PABX</t>
  </si>
  <si>
    <t>CPL</t>
  </si>
  <si>
    <t>BAC</t>
  </si>
  <si>
    <t>Kg</t>
  </si>
  <si>
    <t>DER-ES</t>
  </si>
  <si>
    <t>Unidade</t>
  </si>
  <si>
    <t>Contratação da EBTC para prestação de serviço de coleta, transporte, entrega de correspondência agrupada em âmbito nacional</t>
  </si>
  <si>
    <t>Não se aplica</t>
  </si>
  <si>
    <t>Ano</t>
  </si>
  <si>
    <t>Mês</t>
  </si>
  <si>
    <t>Aj Geral</t>
  </si>
  <si>
    <t xml:space="preserve">Protetor solar facial </t>
  </si>
  <si>
    <t>11. novembro</t>
  </si>
  <si>
    <t>Servidor</t>
  </si>
  <si>
    <t>Locação de imóvel para abrigar a Sede do 2º CPOR</t>
  </si>
  <si>
    <t>Locação de imóvel para abrigar o 2º Pel da 2ª Cia Ind</t>
  </si>
  <si>
    <t>Locação de imóvel  para abrigar a 1ª Cia do 12º BPM</t>
  </si>
  <si>
    <t>GABRIELA CALLEGARI CARNEIRO</t>
  </si>
  <si>
    <t>Serragem de madeira do tipo maravalha, seca, produzida exclusivamente para cama de baia de animais.</t>
  </si>
  <si>
    <t>Serviço de limpeza das instalações</t>
  </si>
  <si>
    <t>Material para manutenção predial</t>
  </si>
  <si>
    <t>Serviços de manutenção predial</t>
  </si>
  <si>
    <t>Medicamentos para administração em semoventes equinos</t>
  </si>
  <si>
    <t>Materiais para higienização dos semoventes equinos</t>
  </si>
  <si>
    <t>Contratação de empresa para realização de exame toxicológico dos candidatos do CFO e CFSd</t>
  </si>
  <si>
    <t>Material de uso zootécnico para o BAC</t>
  </si>
  <si>
    <t>Serviços veterinários diversos para o RPMont</t>
  </si>
  <si>
    <t>Contratação de empresa para realização de concurso público para o CFSd</t>
  </si>
  <si>
    <t>Contrato de fornecimento de alimentação para os internos custodiados no Presídio Militar da PMES.</t>
  </si>
  <si>
    <t>Ração para semoventes caninos.</t>
  </si>
  <si>
    <t>Projetores e telas interativas para reuniões e aulas de EAD</t>
  </si>
  <si>
    <t>Locação de imóvel para abrigar o DPM do Bairro da Penha durante a construção da nova Sede.</t>
  </si>
  <si>
    <t>Poltronas diversas para escritório</t>
  </si>
  <si>
    <t>Equino para emprego em policiamento ostensivo montado</t>
  </si>
  <si>
    <t>Aluguel do imóvel que abrigar a Dlog 4 (DMPM)</t>
  </si>
  <si>
    <t>Material de encilhamento</t>
  </si>
  <si>
    <t>Pedestal para controle de acesso</t>
  </si>
  <si>
    <t xml:space="preserve">Contentor de 240 litros em polietileno de alta densidade </t>
  </si>
  <si>
    <t>Seguro predial anual contra incêndio - 3ª Cia do 7º BPM</t>
  </si>
  <si>
    <t>Prestação de serviço móvel pessoal de longa distância</t>
  </si>
  <si>
    <t>Manutenção do servidor da Control One</t>
  </si>
  <si>
    <t>Equipamento de Proteção Individual: capacetes e escudos balísticos.</t>
  </si>
  <si>
    <t>Instrumento de Menor Potencial Ofensivo: insumos para arma de incapacitação neuromuscular - cartuchos para TASER 7</t>
  </si>
  <si>
    <t>Despesas com fornecimento de água e esgoto (taxas e afins)</t>
  </si>
  <si>
    <t>Veículo tipo Caminhão Truck  para transporte de equinos</t>
  </si>
  <si>
    <t>Instrumentos de Menor Potencial Ofensivo: munições químicas</t>
  </si>
  <si>
    <t>Contratação do projeto de reforma da atual sede do 4º BPM</t>
  </si>
  <si>
    <t>Instrumentos de Menor Potencial Ofensivo: munições químicas espargidor</t>
  </si>
  <si>
    <t>Purificadores de tamanhos diversos (bebedouro)</t>
  </si>
  <si>
    <t>Contentor de 1.000 litros em Polietileno de média densidade</t>
  </si>
  <si>
    <t>Construção da nova sede da 3ª Cia/8º BPM - Pancas</t>
  </si>
  <si>
    <t>Construção da nova sede do 3º Pel/10ª Cia ind - Alfredo Chaves</t>
  </si>
  <si>
    <t>MAJ QOCPM BRUNO CARDOSO PORTELA</t>
  </si>
  <si>
    <t>CAP QOCPM PAULO SERGIO ROCHA GOMES</t>
  </si>
  <si>
    <t>Descrição simplificada do objeto</t>
  </si>
  <si>
    <t>Quantidade estimada</t>
  </si>
  <si>
    <t>Classificação orçamentária (GND/elemento)</t>
  </si>
  <si>
    <t>Tipo de contratação</t>
  </si>
  <si>
    <t>Unidade administrativa responsável</t>
  </si>
  <si>
    <t>Agente de contratação</t>
  </si>
  <si>
    <t>01. janeiro</t>
  </si>
  <si>
    <t>02. fevereiro</t>
  </si>
  <si>
    <t>03. março</t>
  </si>
  <si>
    <t>04. abril</t>
  </si>
  <si>
    <t>05. maio</t>
  </si>
  <si>
    <t>08. agosto</t>
  </si>
  <si>
    <t>Setor demandante</t>
  </si>
  <si>
    <t>PLANO DE CONTRATAÇÕES ANUAL - 2025</t>
  </si>
  <si>
    <t>POLÍCIA MILITAR DO ESPÍRITO SANTO</t>
  </si>
  <si>
    <t>Última atualização em:</t>
  </si>
  <si>
    <t>VERSÃO:</t>
  </si>
  <si>
    <t>Estimativa preliminar de valor global</t>
  </si>
  <si>
    <t>Publicação matérias legais em jornal de grande circulação</t>
  </si>
  <si>
    <t>cm/coluna</t>
  </si>
  <si>
    <t>Novo</t>
  </si>
  <si>
    <t>Em andamento</t>
  </si>
  <si>
    <t>JOSÉ LUIZ FERREIRA FELIPE DA SILVA</t>
  </si>
  <si>
    <t>Contrato de serviços veterinários emergenciais para semoventes caninos</t>
  </si>
  <si>
    <t>Serviços veterinários eletivos para semoventes caninos</t>
  </si>
  <si>
    <t>Fármacos para semoventes caninos</t>
  </si>
  <si>
    <t>Serviços laboratoriais para semoventes caninos</t>
  </si>
  <si>
    <t>Serviço de gerenciamento, abastecimento, manutenção preventiva e corretiva da frota da PMES</t>
  </si>
  <si>
    <t>Aquisição de pneus diversos para viaturas</t>
  </si>
  <si>
    <t>Serviço de fornecimento de passagens aéreas</t>
  </si>
  <si>
    <t>Locação de estrutura física para formação de alunos na APM/ES</t>
  </si>
  <si>
    <t>Despesas com fornecimento de energia elétrica</t>
  </si>
  <si>
    <t>Prorrogação</t>
  </si>
  <si>
    <t>Equipamento de Proteção e Segurança: Colete balístico</t>
  </si>
  <si>
    <t>Manutenção do Sistema de Radio-comunicação e Transceptores</t>
  </si>
  <si>
    <t xml:space="preserve">Pesticidas diversos </t>
  </si>
  <si>
    <t>Utensílios de copa e cozinha</t>
  </si>
  <si>
    <t>Unidades diversas</t>
  </si>
  <si>
    <t>Material de consumo para expediente</t>
  </si>
  <si>
    <t>Materiais diversos para instrução de tiro (alvos, obreias, suportes e afins)</t>
  </si>
  <si>
    <t>Materiais de limpeza diversos, conservação e utensílios</t>
  </si>
  <si>
    <t>Empresa especializada na realização de concurso público com o fito de elaborar e aplicar a prova de conhecimento intelecto-profissional (PCIP) para o Curso de Habilitação de Sargentos 2025</t>
  </si>
  <si>
    <t>03.10.2024</t>
  </si>
  <si>
    <t>Ração e sal para semoventes equinos</t>
  </si>
  <si>
    <t>Gêneros alimentícios (café, açucar e adoçante)</t>
  </si>
  <si>
    <t>3.3.90.39</t>
  </si>
  <si>
    <t>3.3.90.30</t>
  </si>
  <si>
    <t>4.4.90.51</t>
  </si>
  <si>
    <t>4.4.90.52</t>
  </si>
  <si>
    <t>3.3.90.37</t>
  </si>
  <si>
    <t>3.3.90.40</t>
  </si>
  <si>
    <t>3.3.90.33</t>
  </si>
  <si>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Versão preliminar, sujeita a alterações após aprovação da LOA 2025.</t>
    </r>
  </si>
  <si>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Unidades diversas refere-se a abrangência de vários subtipos de unidades de medidas, tais como: rolos, pacotes, metros, litros, caixa, dentre outros, conforme necessário.</t>
    </r>
  </si>
  <si>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Valor estimado com base no valor médio dos itens que o objeto pode conter.</t>
    </r>
  </si>
  <si>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 xml:space="preserve"> Para fins de prazo será considerado o último dia útil de cada mês.</t>
    </r>
  </si>
  <si>
    <r>
      <t>Prazo</t>
    </r>
    <r>
      <rPr>
        <b/>
        <vertAlign val="superscript"/>
        <sz val="9"/>
        <rFont val="Arial"/>
        <family val="2"/>
      </rPr>
      <t>4</t>
    </r>
  </si>
  <si>
    <r>
      <t>Estimativa de valor unitário</t>
    </r>
    <r>
      <rPr>
        <b/>
        <vertAlign val="superscript"/>
        <sz val="9"/>
        <rFont val="Arial"/>
        <family val="2"/>
      </rPr>
      <t>3</t>
    </r>
  </si>
  <si>
    <r>
      <t>Unidade de medida</t>
    </r>
    <r>
      <rPr>
        <b/>
        <vertAlign val="superscript"/>
        <sz val="9"/>
        <rFont val="Arial"/>
        <family val="2"/>
      </rPr>
      <t>2</t>
    </r>
  </si>
  <si>
    <r>
      <t>001/2025 (preliminar)</t>
    </r>
    <r>
      <rPr>
        <b/>
        <vertAlign val="superscript"/>
        <sz val="12"/>
        <color rgb="FFFF0000"/>
        <rFont val="Arial"/>
        <family val="2"/>
      </rPr>
      <t>1</t>
    </r>
  </si>
  <si>
    <t>O presente Plano de Contratações Anual foi elaborado a partir de levantamentos das demandas institucionais em alinhamento com a visão estratégica da corporação, de acordo com as previsões da Lei (Brasil) nº 14.133, de 1º de abril de 2021; do Decreto (Governo do Estado do Espírito Santo) nº 5307-R, de 15 de fevereiro de 2023; e das orientações da Portaria Conjunta (SEP/SEGER/SEG) nº 011-R, de 12 de junho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</si>
</sst>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21">
    <font>
      <sz val="11"/>
      <name val="Calibri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36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color rgb="FFFF0000"/>
      <name val="Arial"/>
      <family val="2"/>
    </font>
    <font>
      <sz val="9"/>
      <name val="Arial"/>
    </font>
    <font>
      <sz val="8"/>
      <name val="Calibri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9"/>
      <name val="Arial"/>
      <family val="2"/>
    </font>
    <font>
      <b/>
      <vertAlign val="superscript"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0" fontId="1" fillId="0" borderId="1"/>
    <xf numFmtId="0" fontId="1" fillId="0" borderId="1"/>
    <xf numFmtId="0" fontId="2" fillId="0" borderId="1"/>
    <xf numFmtId="0" fontId="2" fillId="0" borderId="1"/>
    <xf numFmtId="0" fontId="7" fillId="0" borderId="1"/>
    <xf numFmtId="0" fontId="8" fillId="0" borderId="1"/>
  </cellStyleXfs>
  <cellXfs count="57">
    <xf numFmtId="0" fontId="0" fillId="0" borderId="0" xfId="0"/>
    <xf numFmtId="164" fontId="4" fillId="0" borderId="2" xfId="1" applyNumberFormat="1" applyFont="1" applyFill="1" applyBorder="1" applyAlignment="1" applyProtection="1">
      <alignment horizontal="center" vertical="center" wrapText="1"/>
    </xf>
    <xf numFmtId="49" fontId="4" fillId="0" borderId="2" xfId="1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3" fontId="3" fillId="0" borderId="2" xfId="0" applyNumberFormat="1" applyFont="1" applyBorder="1" applyAlignment="1" applyProtection="1">
      <alignment horizontal="center" vertical="center" wrapText="1"/>
    </xf>
    <xf numFmtId="164" fontId="3" fillId="0" borderId="2" xfId="0" applyNumberFormat="1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164" fontId="3" fillId="0" borderId="5" xfId="0" applyNumberFormat="1" applyFont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 applyProtection="1">
      <alignment horizontal="center" vertical="center" wrapText="1"/>
    </xf>
    <xf numFmtId="164" fontId="4" fillId="0" borderId="2" xfId="0" applyNumberFormat="1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17" fontId="4" fillId="0" borderId="2" xfId="0" applyNumberFormat="1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164" fontId="4" fillId="0" borderId="5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</xf>
    <xf numFmtId="164" fontId="15" fillId="0" borderId="2" xfId="0" applyNumberFormat="1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justify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3" fontId="4" fillId="0" borderId="2" xfId="0" applyNumberFormat="1" applyFont="1" applyFill="1" applyBorder="1" applyAlignment="1" applyProtection="1">
      <alignment horizontal="center" vertical="center" wrapText="1"/>
    </xf>
    <xf numFmtId="164" fontId="4" fillId="0" borderId="2" xfId="0" applyNumberFormat="1" applyFont="1" applyFill="1" applyBorder="1" applyAlignment="1" applyProtection="1">
      <alignment horizontal="center" vertical="center" wrapText="1"/>
    </xf>
    <xf numFmtId="3" fontId="4" fillId="0" borderId="3" xfId="0" applyNumberFormat="1" applyFont="1" applyBorder="1" applyAlignment="1" applyProtection="1">
      <alignment horizontal="center" vertical="center" wrapText="1"/>
    </xf>
    <xf numFmtId="164" fontId="4" fillId="0" borderId="3" xfId="0" applyNumberFormat="1" applyFont="1" applyBorder="1" applyAlignment="1" applyProtection="1">
      <alignment horizontal="center" vertical="center" wrapText="1"/>
    </xf>
    <xf numFmtId="17" fontId="4" fillId="0" borderId="0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2" xfId="2" applyFont="1" applyBorder="1" applyAlignment="1" applyProtection="1">
      <alignment horizontal="center" vertical="center" wrapText="1"/>
    </xf>
    <xf numFmtId="3" fontId="4" fillId="0" borderId="2" xfId="2" applyNumberFormat="1" applyFont="1" applyBorder="1" applyAlignment="1" applyProtection="1">
      <alignment horizontal="center" vertical="center" wrapText="1"/>
    </xf>
    <xf numFmtId="164" fontId="4" fillId="0" borderId="2" xfId="2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0" fontId="17" fillId="0" borderId="8" xfId="0" applyFont="1" applyBorder="1" applyAlignment="1" applyProtection="1">
      <alignment horizontal="left" vertical="top" wrapText="1"/>
    </xf>
    <xf numFmtId="0" fontId="17" fillId="0" borderId="1" xfId="0" applyFont="1" applyBorder="1" applyAlignment="1" applyProtection="1">
      <alignment horizontal="left" vertical="top" wrapText="1"/>
    </xf>
    <xf numFmtId="0" fontId="14" fillId="3" borderId="1" xfId="0" applyFont="1" applyFill="1" applyBorder="1" applyAlignment="1" applyProtection="1">
      <alignment horizontal="center" vertical="center" wrapText="1"/>
    </xf>
    <xf numFmtId="0" fontId="14" fillId="3" borderId="5" xfId="0" applyFont="1" applyFill="1" applyBorder="1" applyAlignment="1" applyProtection="1">
      <alignment horizontal="center" vertical="center" wrapText="1"/>
    </xf>
    <xf numFmtId="0" fontId="14" fillId="3" borderId="2" xfId="0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</cellXfs>
  <cellStyles count="8">
    <cellStyle name="Moeda" xfId="1" builtinId="4"/>
    <cellStyle name="Normal" xfId="0" builtinId="0"/>
    <cellStyle name="Normal 2" xfId="3" xr:uid="{00000000-0005-0000-0000-000002000000}"/>
    <cellStyle name="Normal 3" xfId="2" xr:uid="{00000000-0005-0000-0000-000003000000}"/>
    <cellStyle name="Normal 4" xfId="6" xr:uid="{00000000-0005-0000-0000-000004000000}"/>
    <cellStyle name="Normal 5" xfId="7" xr:uid="{00000000-0005-0000-0000-000005000000}"/>
    <cellStyle name="Normal 6" xfId="5" xr:uid="{00000000-0005-0000-0000-000006000000}"/>
    <cellStyle name="Normal 8" xfId="4" xr:uid="{00000000-0005-0000-0000-000007000000}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rgb="FF333F4F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&quot;R$&quot;\ 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&quot;R$&quot;\ #,##0.00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vertAlign val="baseline"/>
        <sz val="9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B88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224305</xdr:colOff>
      <xdr:row>0</xdr:row>
      <xdr:rowOff>100854</xdr:rowOff>
    </xdr:from>
    <xdr:to>
      <xdr:col>1</xdr:col>
      <xdr:colOff>93488</xdr:colOff>
      <xdr:row>1</xdr:row>
      <xdr:rowOff>466726</xdr:rowOff>
    </xdr:to>
    <xdr:pic>
      <xdr:nvPicPr>
        <xdr:cNvPr id="4" name="Imagem 3" descr="Brasão do Estado do Espírito Santo">
          <a:extLst>
            <a:ext uri="{FF2B5EF4-FFF2-40B4-BE49-F238E27FC236}">
              <a16:creationId xmlns:a16="http://schemas.microsoft.com/office/drawing/2014/main" id="{F69DE5A0-4EF4-C05A-1C8B-C35418E58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305" y="100854"/>
          <a:ext cx="888358" cy="937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9</xdr:col>
      <xdr:colOff>1178219</xdr:colOff>
      <xdr:row>0</xdr:row>
      <xdr:rowOff>88527</xdr:rowOff>
    </xdr:from>
    <xdr:to>
      <xdr:col>10</xdr:col>
      <xdr:colOff>781611</xdr:colOff>
      <xdr:row>2</xdr:row>
      <xdr:rowOff>2802</xdr:rowOff>
    </xdr:to>
    <xdr:pic>
      <xdr:nvPicPr>
        <xdr:cNvPr id="5" name="Imagem 4" descr="logomarca">
          <a:extLst>
            <a:ext uri="{FF2B5EF4-FFF2-40B4-BE49-F238E27FC236}">
              <a16:creationId xmlns:a16="http://schemas.microsoft.com/office/drawing/2014/main" id="{3CBD8F58-162F-2F1D-3004-2E0E9CC2A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36744" y="88527"/>
          <a:ext cx="822592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384D78EC-6234-4943-A9C8-756F89C43E70}" name="Tabela1143142022" displayName="Tabela1143142022" ref="A4:K79" totalsRowShown="0" headerRowDxfId="1" dataDxfId="0">
  <autoFilter ref="A4:K79" xr:uid="{00000000-0009-0000-0100-000002000000}"/>
  <sortState xmlns:xlrd2="http://schemas.microsoft.com/office/spreadsheetml/2017/richdata2" ref="A5:K79">
    <sortCondition ref="A4:A79"/>
  </sortState>
  <tableColumns count="11">
    <tableColumn id="1" xr3:uid="{C034A901-E6C3-44C0-ADD3-594DF59B198C}" name="Setor demandante" dataDxfId="12"/>
    <tableColumn id="6" xr3:uid="{AC4AF48F-68ED-4EF1-9DB1-2A9C6686C26E}" name="Descrição simplificada do objeto" dataDxfId="11"/>
    <tableColumn id="7" xr3:uid="{2F233EE0-1FC1-4ACA-9DEC-8D19BFF76EE5}" name="Unidade de medida2" dataDxfId="10"/>
    <tableColumn id="8" xr3:uid="{BBF9B058-3859-4D46-B931-C7E31B0E17B2}" name="Quantidade estimada" dataDxfId="9"/>
    <tableColumn id="21" xr3:uid="{F9B5ED95-3379-4AC3-89B8-A3B7F3DD407A}" name="Estimativa de valor unitário3" dataDxfId="8"/>
    <tableColumn id="9" xr3:uid="{2702B6A6-D84D-4C2A-95C8-FEDBE39DA27A}" name="Estimativa preliminar de valor global" dataDxfId="7"/>
    <tableColumn id="12" xr3:uid="{C601AF03-5A82-4713-8041-C5C059A2939E}" name="Tipo de contratação" dataDxfId="6"/>
    <tableColumn id="14" xr3:uid="{9FCEFBBE-7049-4139-A2DA-00D2C8398EE9}" name="Prazo4" dataDxfId="5"/>
    <tableColumn id="3" xr3:uid="{8DEBA9B6-8191-4C34-B42E-C5D227E8F822}" name="Classificação orçamentária (GND/elemento)" dataDxfId="4"/>
    <tableColumn id="15" xr3:uid="{B5B1320D-368C-4DFD-B163-E8DCB51BC11C}" name="Unidade administrativa responsável" dataDxfId="3"/>
    <tableColumn id="2" xr3:uid="{012C22CD-ED41-4D51-80F1-33412AF545D8}" name="Agente de contratação" dataDxfId="2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89383-CAE3-47D0-ABF1-6F00A90120A5}">
  <sheetPr codeName="Planilha1">
    <pageSetUpPr fitToPage="1"/>
  </sheetPr>
  <dimension ref="A1:S194"/>
  <sheetViews>
    <sheetView tabSelected="1" zoomScaleNormal="100" workbookViewId="0">
      <pane ySplit="4" topLeftCell="A5" activePane="bottomLeft" state="frozen"/>
      <selection activeCell="E1" sqref="E1"/>
      <selection pane="bottomLeft" activeCell="M71" sqref="M71"/>
    </sheetView>
  </sheetViews>
  <sheetFormatPr defaultColWidth="14.42578125" defaultRowHeight="80.099999999999994" customHeight="1"/>
  <cols>
    <col min="1" max="1" width="15.28515625" style="20" customWidth="1"/>
    <col min="2" max="2" width="41" style="12" customWidth="1"/>
    <col min="3" max="3" width="10.140625" style="12" customWidth="1"/>
    <col min="4" max="4" width="15.42578125" style="12" bestFit="1" customWidth="1"/>
    <col min="5" max="5" width="19.28515625" style="12" customWidth="1"/>
    <col min="6" max="6" width="15.7109375" style="12" customWidth="1"/>
    <col min="7" max="7" width="15" style="12" customWidth="1"/>
    <col min="8" max="8" width="17.140625" style="12" customWidth="1"/>
    <col min="9" max="9" width="16.85546875" style="12" customWidth="1"/>
    <col min="10" max="10" width="18.28515625" style="12" customWidth="1"/>
    <col min="11" max="11" width="14.42578125" style="23"/>
    <col min="12" max="12" width="8.42578125" style="9" customWidth="1"/>
    <col min="13" max="15" width="14.42578125" style="9"/>
    <col min="16" max="16" width="14.42578125" style="10"/>
    <col min="17" max="19" width="14.42578125" style="11"/>
    <col min="20" max="16384" width="14.42578125" style="12"/>
  </cols>
  <sheetData>
    <row r="1" spans="1:19" s="12" customFormat="1" ht="45" customHeight="1">
      <c r="A1" s="8" t="s">
        <v>95</v>
      </c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9"/>
      <c r="N1" s="9"/>
      <c r="O1" s="9"/>
      <c r="P1" s="10"/>
      <c r="Q1" s="11"/>
      <c r="R1" s="11"/>
      <c r="S1" s="11"/>
    </row>
    <row r="2" spans="1:19" s="12" customFormat="1" ht="45" customHeight="1">
      <c r="A2" s="8" t="s">
        <v>94</v>
      </c>
      <c r="B2" s="8"/>
      <c r="C2" s="8"/>
      <c r="D2" s="8"/>
      <c r="E2" s="8"/>
      <c r="F2" s="8"/>
      <c r="G2" s="8"/>
      <c r="H2" s="8"/>
      <c r="I2" s="8"/>
      <c r="J2" s="8"/>
      <c r="K2" s="8"/>
      <c r="L2" s="9"/>
      <c r="M2" s="9"/>
      <c r="N2" s="9"/>
      <c r="O2" s="9"/>
      <c r="P2" s="10"/>
      <c r="Q2" s="11"/>
      <c r="R2" s="11"/>
      <c r="S2" s="11"/>
    </row>
    <row r="3" spans="1:19" s="12" customFormat="1" ht="55.5" customHeight="1">
      <c r="A3" s="13" t="s">
        <v>141</v>
      </c>
      <c r="B3" s="13"/>
      <c r="C3" s="13"/>
      <c r="D3" s="13"/>
      <c r="E3" s="13"/>
      <c r="F3" s="13"/>
      <c r="G3" s="13"/>
      <c r="H3" s="14" t="s">
        <v>97</v>
      </c>
      <c r="I3" s="15" t="s">
        <v>140</v>
      </c>
      <c r="J3" s="14" t="s">
        <v>96</v>
      </c>
      <c r="K3" s="16" t="s">
        <v>123</v>
      </c>
      <c r="L3" s="9"/>
      <c r="M3" s="9"/>
      <c r="N3" s="9"/>
      <c r="O3" s="9"/>
      <c r="P3" s="10"/>
      <c r="Q3" s="11"/>
      <c r="R3" s="11"/>
      <c r="S3" s="11"/>
    </row>
    <row r="4" spans="1:19" s="12" customFormat="1" ht="42" customHeight="1">
      <c r="A4" s="17" t="s">
        <v>93</v>
      </c>
      <c r="B4" s="18" t="s">
        <v>81</v>
      </c>
      <c r="C4" s="18" t="s">
        <v>139</v>
      </c>
      <c r="D4" s="18" t="s">
        <v>82</v>
      </c>
      <c r="E4" s="18" t="s">
        <v>138</v>
      </c>
      <c r="F4" s="18" t="s">
        <v>98</v>
      </c>
      <c r="G4" s="18" t="s">
        <v>84</v>
      </c>
      <c r="H4" s="18" t="s">
        <v>137</v>
      </c>
      <c r="I4" s="18" t="s">
        <v>83</v>
      </c>
      <c r="J4" s="18" t="s">
        <v>85</v>
      </c>
      <c r="K4" s="19" t="s">
        <v>86</v>
      </c>
      <c r="L4" s="9"/>
      <c r="M4" s="9"/>
      <c r="N4" s="9"/>
      <c r="O4" s="9"/>
      <c r="P4" s="10"/>
      <c r="Q4" s="11"/>
      <c r="R4" s="11"/>
      <c r="S4" s="11"/>
    </row>
    <row r="5" spans="1:19" s="12" customFormat="1" ht="80.099999999999994" customHeight="1">
      <c r="A5" s="20" t="s">
        <v>37</v>
      </c>
      <c r="B5" s="12" t="s">
        <v>33</v>
      </c>
      <c r="C5" s="12" t="s">
        <v>35</v>
      </c>
      <c r="D5" s="21">
        <v>1</v>
      </c>
      <c r="E5" s="22">
        <v>80000</v>
      </c>
      <c r="F5" s="1">
        <f>Tabela1143142022[[#This Row],[Quantidade estimada]]*Tabela1143142022[[#This Row],[Estimativa de valor unitário3]]</f>
        <v>80000</v>
      </c>
      <c r="G5" s="12" t="s">
        <v>102</v>
      </c>
      <c r="H5" s="12" t="s">
        <v>34</v>
      </c>
      <c r="I5" s="12" t="s">
        <v>126</v>
      </c>
      <c r="J5" s="12" t="s">
        <v>4</v>
      </c>
      <c r="K5" s="23" t="s">
        <v>80</v>
      </c>
      <c r="L5" s="9"/>
      <c r="M5" s="9"/>
      <c r="N5" s="9"/>
      <c r="O5" s="9"/>
      <c r="P5" s="10"/>
      <c r="Q5" s="11"/>
      <c r="R5" s="11"/>
      <c r="S5" s="11"/>
    </row>
    <row r="6" spans="1:19" s="12" customFormat="1" ht="80.099999999999994" customHeight="1">
      <c r="A6" s="20" t="s">
        <v>29</v>
      </c>
      <c r="B6" s="12" t="s">
        <v>56</v>
      </c>
      <c r="C6" s="12" t="s">
        <v>35</v>
      </c>
      <c r="D6" s="21">
        <v>1</v>
      </c>
      <c r="E6" s="22">
        <v>400000</v>
      </c>
      <c r="F6" s="1">
        <f>Tabela1143142022[[#This Row],[Quantidade estimada]]*Tabela1143142022[[#This Row],[Estimativa de valor unitário3]]</f>
        <v>400000</v>
      </c>
      <c r="G6" s="12" t="s">
        <v>113</v>
      </c>
      <c r="H6" s="12" t="s">
        <v>39</v>
      </c>
      <c r="I6" s="12" t="s">
        <v>127</v>
      </c>
      <c r="J6" s="12" t="s">
        <v>4</v>
      </c>
      <c r="K6" s="23" t="s">
        <v>79</v>
      </c>
      <c r="L6" s="9"/>
      <c r="M6" s="9"/>
      <c r="N6" s="9"/>
      <c r="O6" s="9"/>
      <c r="P6" s="10"/>
      <c r="Q6" s="11"/>
      <c r="R6" s="11"/>
      <c r="S6" s="11"/>
    </row>
    <row r="7" spans="1:19" s="12" customFormat="1" ht="80.099999999999994" customHeight="1">
      <c r="A7" s="20" t="s">
        <v>29</v>
      </c>
      <c r="B7" s="12" t="s">
        <v>52</v>
      </c>
      <c r="C7" s="12" t="s">
        <v>35</v>
      </c>
      <c r="D7" s="21">
        <v>1</v>
      </c>
      <c r="E7" s="22">
        <v>170000</v>
      </c>
      <c r="F7" s="1">
        <f>Tabela1143142022[[#This Row],[Quantidade estimada]]*Tabela1143142022[[#This Row],[Estimativa de valor unitário3]]</f>
        <v>170000</v>
      </c>
      <c r="G7" s="12" t="s">
        <v>101</v>
      </c>
      <c r="H7" s="24" t="s">
        <v>89</v>
      </c>
      <c r="I7" s="12" t="s">
        <v>127</v>
      </c>
      <c r="J7" s="12" t="s">
        <v>4</v>
      </c>
      <c r="K7" s="23" t="s">
        <v>79</v>
      </c>
      <c r="L7" s="9"/>
      <c r="M7" s="9"/>
      <c r="N7" s="9"/>
      <c r="O7" s="9"/>
      <c r="P7" s="10"/>
      <c r="Q7" s="11"/>
      <c r="R7" s="11"/>
      <c r="S7" s="11"/>
    </row>
    <row r="8" spans="1:19" s="12" customFormat="1" ht="80.099999999999994" customHeight="1">
      <c r="A8" s="20" t="s">
        <v>29</v>
      </c>
      <c r="B8" s="12" t="s">
        <v>104</v>
      </c>
      <c r="C8" s="12" t="s">
        <v>35</v>
      </c>
      <c r="D8" s="21">
        <v>1</v>
      </c>
      <c r="E8" s="22">
        <v>150000</v>
      </c>
      <c r="F8" s="1">
        <f>Tabela1143142022[[#This Row],[Quantidade estimada]]*Tabela1143142022[[#This Row],[Estimativa de valor unitário3]]</f>
        <v>150000</v>
      </c>
      <c r="G8" s="12" t="s">
        <v>113</v>
      </c>
      <c r="H8" s="25" t="s">
        <v>92</v>
      </c>
      <c r="I8" s="12" t="s">
        <v>126</v>
      </c>
      <c r="J8" s="12" t="s">
        <v>4</v>
      </c>
      <c r="K8" s="23" t="s">
        <v>79</v>
      </c>
      <c r="L8" s="9"/>
      <c r="M8" s="9"/>
      <c r="N8" s="9"/>
      <c r="O8" s="9"/>
      <c r="P8" s="10"/>
      <c r="Q8" s="11"/>
      <c r="R8" s="11"/>
      <c r="S8" s="11"/>
    </row>
    <row r="9" spans="1:19" s="12" customFormat="1" ht="80.099999999999994" customHeight="1">
      <c r="A9" s="20" t="s">
        <v>29</v>
      </c>
      <c r="B9" s="12" t="s">
        <v>105</v>
      </c>
      <c r="C9" s="12" t="s">
        <v>35</v>
      </c>
      <c r="D9" s="21">
        <v>1</v>
      </c>
      <c r="E9" s="26">
        <v>150000</v>
      </c>
      <c r="F9" s="1">
        <f>Tabela1143142022[[#This Row],[Quantidade estimada]]*Tabela1143142022[[#This Row],[Estimativa de valor unitário3]]</f>
        <v>150000</v>
      </c>
      <c r="G9" s="12" t="s">
        <v>101</v>
      </c>
      <c r="H9" s="24" t="s">
        <v>89</v>
      </c>
      <c r="I9" s="12" t="s">
        <v>126</v>
      </c>
      <c r="J9" s="12" t="s">
        <v>4</v>
      </c>
      <c r="K9" s="23" t="s">
        <v>79</v>
      </c>
      <c r="L9" s="9"/>
      <c r="M9" s="9"/>
      <c r="N9" s="9"/>
      <c r="O9" s="9"/>
      <c r="P9" s="10"/>
      <c r="Q9" s="11"/>
      <c r="R9" s="11"/>
      <c r="S9" s="11"/>
    </row>
    <row r="10" spans="1:19" s="12" customFormat="1" ht="80.099999999999994" customHeight="1">
      <c r="A10" s="20" t="s">
        <v>29</v>
      </c>
      <c r="B10" s="12" t="s">
        <v>106</v>
      </c>
      <c r="C10" s="12" t="s">
        <v>35</v>
      </c>
      <c r="D10" s="21">
        <v>1</v>
      </c>
      <c r="E10" s="22">
        <v>150000</v>
      </c>
      <c r="F10" s="1">
        <f>Tabela1143142022[[#This Row],[Quantidade estimada]]*Tabela1143142022[[#This Row],[Estimativa de valor unitário3]]</f>
        <v>150000</v>
      </c>
      <c r="G10" s="12" t="s">
        <v>101</v>
      </c>
      <c r="H10" s="27" t="s">
        <v>91</v>
      </c>
      <c r="I10" s="12" t="s">
        <v>127</v>
      </c>
      <c r="J10" s="12" t="s">
        <v>4</v>
      </c>
      <c r="K10" s="23" t="s">
        <v>79</v>
      </c>
      <c r="L10" s="9"/>
      <c r="M10" s="9"/>
      <c r="N10" s="9"/>
      <c r="O10" s="9"/>
      <c r="P10" s="10"/>
      <c r="Q10" s="11"/>
      <c r="R10" s="11"/>
      <c r="S10" s="11"/>
    </row>
    <row r="11" spans="1:19" s="12" customFormat="1" ht="85.5" customHeight="1">
      <c r="A11" s="20" t="s">
        <v>29</v>
      </c>
      <c r="B11" s="28" t="s">
        <v>107</v>
      </c>
      <c r="C11" s="12" t="s">
        <v>35</v>
      </c>
      <c r="D11" s="21">
        <v>1</v>
      </c>
      <c r="E11" s="29">
        <v>80000</v>
      </c>
      <c r="F11" s="1">
        <f>Tabela1143142022[[#This Row],[Quantidade estimada]]*Tabela1143142022[[#This Row],[Estimativa de valor unitário3]]</f>
        <v>80000</v>
      </c>
      <c r="G11" s="12" t="s">
        <v>113</v>
      </c>
      <c r="H11" s="25" t="s">
        <v>92</v>
      </c>
      <c r="I11" s="12" t="s">
        <v>126</v>
      </c>
      <c r="J11" s="12" t="s">
        <v>4</v>
      </c>
      <c r="K11" s="23" t="s">
        <v>79</v>
      </c>
      <c r="L11" s="9"/>
      <c r="M11" s="9"/>
      <c r="N11" s="9"/>
      <c r="O11" s="9"/>
      <c r="P11" s="10"/>
      <c r="Q11" s="11"/>
      <c r="R11" s="11"/>
      <c r="S11" s="11"/>
    </row>
    <row r="12" spans="1:19" s="12" customFormat="1" ht="80.099999999999994" customHeight="1">
      <c r="A12" s="20" t="s">
        <v>19</v>
      </c>
      <c r="B12" s="30" t="s">
        <v>55</v>
      </c>
      <c r="C12" s="3" t="s">
        <v>32</v>
      </c>
      <c r="D12" s="4">
        <v>9200</v>
      </c>
      <c r="E12" s="5">
        <v>43.84</v>
      </c>
      <c r="F12" s="1">
        <f>Tabela1143142022[[#This Row],[Quantidade estimada]]*Tabela1143142022[[#This Row],[Estimativa de valor unitário3]]</f>
        <v>403328.00000000006</v>
      </c>
      <c r="G12" s="12" t="s">
        <v>113</v>
      </c>
      <c r="H12" s="31" t="s">
        <v>88</v>
      </c>
      <c r="I12" s="12" t="s">
        <v>127</v>
      </c>
      <c r="J12" s="12" t="s">
        <v>4</v>
      </c>
      <c r="K12" s="23" t="s">
        <v>79</v>
      </c>
      <c r="L12" s="9"/>
      <c r="M12" s="9"/>
      <c r="N12" s="9"/>
      <c r="O12" s="9"/>
      <c r="P12" s="10"/>
      <c r="Q12" s="11"/>
      <c r="R12" s="11"/>
      <c r="S12" s="11"/>
    </row>
    <row r="13" spans="1:19" s="12" customFormat="1" ht="80.099999999999994" customHeight="1">
      <c r="A13" s="20" t="s">
        <v>28</v>
      </c>
      <c r="B13" s="3" t="s">
        <v>99</v>
      </c>
      <c r="C13" s="3" t="s">
        <v>100</v>
      </c>
      <c r="D13" s="4">
        <v>1690</v>
      </c>
      <c r="E13" s="5">
        <v>11.834319526627219</v>
      </c>
      <c r="F13" s="1">
        <f>Tabela1143142022[[#This Row],[Quantidade estimada]]*Tabela1143142022[[#This Row],[Estimativa de valor unitário3]]</f>
        <v>20000</v>
      </c>
      <c r="G13" s="12" t="s">
        <v>113</v>
      </c>
      <c r="H13" s="12" t="s">
        <v>39</v>
      </c>
      <c r="I13" s="12" t="s">
        <v>126</v>
      </c>
      <c r="J13" s="12" t="s">
        <v>4</v>
      </c>
      <c r="K13" s="23" t="s">
        <v>79</v>
      </c>
      <c r="L13" s="9"/>
      <c r="M13" s="9"/>
      <c r="N13" s="9"/>
      <c r="O13" s="9"/>
      <c r="P13" s="10"/>
      <c r="Q13" s="11"/>
      <c r="R13" s="11"/>
      <c r="S13" s="11"/>
    </row>
    <row r="14" spans="1:19" s="12" customFormat="1" ht="80.099999999999994" customHeight="1">
      <c r="A14" s="20" t="s">
        <v>16</v>
      </c>
      <c r="B14" s="21" t="s">
        <v>108</v>
      </c>
      <c r="C14" s="12" t="s">
        <v>36</v>
      </c>
      <c r="D14" s="21">
        <v>12</v>
      </c>
      <c r="E14" s="22">
        <v>2880833.33</v>
      </c>
      <c r="F14" s="1">
        <f>Tabela1143142022[[#This Row],[Estimativa de valor unitário3]]*Tabela1143142022[[#This Row],[Quantidade estimada]]</f>
        <v>34569999.960000001</v>
      </c>
      <c r="G14" s="12" t="s">
        <v>102</v>
      </c>
      <c r="H14" s="12" t="s">
        <v>92</v>
      </c>
      <c r="I14" s="12" t="s">
        <v>126</v>
      </c>
      <c r="J14" s="12" t="s">
        <v>4</v>
      </c>
      <c r="K14" s="23" t="s">
        <v>79</v>
      </c>
      <c r="L14" s="9"/>
      <c r="M14" s="9"/>
      <c r="N14" s="9"/>
      <c r="O14" s="9"/>
      <c r="P14" s="10"/>
      <c r="Q14" s="11"/>
      <c r="R14" s="11"/>
      <c r="S14" s="11"/>
    </row>
    <row r="15" spans="1:19" s="12" customFormat="1" ht="80.099999999999994" customHeight="1">
      <c r="A15" s="20" t="s">
        <v>16</v>
      </c>
      <c r="B15" s="12" t="s">
        <v>109</v>
      </c>
      <c r="C15" s="12" t="s">
        <v>32</v>
      </c>
      <c r="D15" s="21">
        <v>600</v>
      </c>
      <c r="E15" s="22">
        <v>700</v>
      </c>
      <c r="F15" s="1">
        <f>Tabela1143142022[[#This Row],[Quantidade estimada]]*Tabela1143142022[[#This Row],[Estimativa de valor unitário3]]</f>
        <v>420000</v>
      </c>
      <c r="G15" s="12" t="s">
        <v>101</v>
      </c>
      <c r="H15" s="12" t="s">
        <v>92</v>
      </c>
      <c r="I15" s="12" t="s">
        <v>127</v>
      </c>
      <c r="J15" s="12" t="s">
        <v>4</v>
      </c>
      <c r="K15" s="23" t="s">
        <v>79</v>
      </c>
      <c r="L15" s="9"/>
      <c r="M15" s="9"/>
      <c r="N15" s="9"/>
      <c r="O15" s="9"/>
      <c r="P15" s="10"/>
      <c r="Q15" s="11"/>
      <c r="R15" s="11"/>
      <c r="S15" s="11"/>
    </row>
    <row r="16" spans="1:19" s="12" customFormat="1" ht="93" customHeight="1">
      <c r="A16" s="20" t="s">
        <v>17</v>
      </c>
      <c r="B16" s="12" t="s">
        <v>111</v>
      </c>
      <c r="C16" s="12" t="s">
        <v>36</v>
      </c>
      <c r="D16" s="21">
        <v>6</v>
      </c>
      <c r="E16" s="22">
        <v>324166.65999999997</v>
      </c>
      <c r="F16" s="1">
        <f>Tabela1143142022[[#This Row],[Quantidade estimada]]*Tabela1143142022[[#This Row],[Estimativa de valor unitário3]]</f>
        <v>1944999.96</v>
      </c>
      <c r="G16" s="12" t="s">
        <v>113</v>
      </c>
      <c r="H16" s="12" t="s">
        <v>91</v>
      </c>
      <c r="I16" s="12" t="s">
        <v>126</v>
      </c>
      <c r="J16" s="23" t="s">
        <v>4</v>
      </c>
      <c r="K16" s="23" t="s">
        <v>79</v>
      </c>
      <c r="L16" s="9"/>
      <c r="M16" s="9"/>
      <c r="N16" s="9"/>
      <c r="O16" s="9"/>
      <c r="P16" s="10"/>
      <c r="Q16" s="11"/>
      <c r="R16" s="11"/>
      <c r="S16" s="11"/>
    </row>
    <row r="17" spans="1:19" s="12" customFormat="1" ht="80.099999999999994" customHeight="1">
      <c r="A17" s="20" t="s">
        <v>17</v>
      </c>
      <c r="B17" s="12" t="s">
        <v>110</v>
      </c>
      <c r="C17" s="12" t="s">
        <v>32</v>
      </c>
      <c r="D17" s="21">
        <v>60</v>
      </c>
      <c r="E17" s="22">
        <v>2016.6666666666667</v>
      </c>
      <c r="F17" s="1">
        <f>Tabela1143142022[[#This Row],[Quantidade estimada]]*Tabela1143142022[[#This Row],[Estimativa de valor unitário3]]</f>
        <v>121000</v>
      </c>
      <c r="G17" s="12" t="s">
        <v>102</v>
      </c>
      <c r="H17" s="27" t="s">
        <v>34</v>
      </c>
      <c r="I17" s="12" t="s">
        <v>132</v>
      </c>
      <c r="J17" s="12" t="s">
        <v>4</v>
      </c>
      <c r="K17" s="23" t="s">
        <v>79</v>
      </c>
      <c r="L17" s="9"/>
      <c r="M17" s="9"/>
      <c r="N17" s="9"/>
      <c r="O17" s="9"/>
      <c r="P17" s="10"/>
      <c r="Q17" s="11"/>
      <c r="R17" s="11"/>
      <c r="S17" s="11"/>
    </row>
    <row r="18" spans="1:19" s="12" customFormat="1" ht="80.099999999999994" customHeight="1">
      <c r="A18" s="20" t="s">
        <v>15</v>
      </c>
      <c r="B18" s="12" t="s">
        <v>112</v>
      </c>
      <c r="C18" s="12" t="s">
        <v>36</v>
      </c>
      <c r="D18" s="21">
        <v>12</v>
      </c>
      <c r="E18" s="22">
        <v>513217.17</v>
      </c>
      <c r="F18" s="1">
        <f>Tabela1143142022[[#This Row],[Quantidade estimada]]*Tabela1143142022[[#This Row],[Estimativa de valor unitário3]]</f>
        <v>6158606.04</v>
      </c>
      <c r="G18" s="12" t="s">
        <v>102</v>
      </c>
      <c r="H18" s="12" t="s">
        <v>34</v>
      </c>
      <c r="I18" s="12" t="s">
        <v>126</v>
      </c>
      <c r="J18" s="12" t="s">
        <v>4</v>
      </c>
      <c r="K18" s="23" t="s">
        <v>80</v>
      </c>
      <c r="L18" s="9"/>
      <c r="M18" s="9"/>
      <c r="N18" s="9"/>
      <c r="O18" s="9"/>
      <c r="P18" s="10"/>
      <c r="Q18" s="11"/>
      <c r="R18" s="11"/>
      <c r="S18" s="11"/>
    </row>
    <row r="19" spans="1:19" s="12" customFormat="1" ht="80.099999999999994" customHeight="1">
      <c r="A19" s="20" t="s">
        <v>15</v>
      </c>
      <c r="B19" s="12" t="s">
        <v>70</v>
      </c>
      <c r="C19" s="12" t="s">
        <v>36</v>
      </c>
      <c r="D19" s="21">
        <v>12</v>
      </c>
      <c r="E19" s="22">
        <v>136377.43</v>
      </c>
      <c r="F19" s="1">
        <f>Tabela1143142022[[#This Row],[Quantidade estimada]]*Tabela1143142022[[#This Row],[Estimativa de valor unitário3]]</f>
        <v>1636529.16</v>
      </c>
      <c r="G19" s="12" t="s">
        <v>102</v>
      </c>
      <c r="H19" s="12" t="s">
        <v>34</v>
      </c>
      <c r="I19" s="12" t="s">
        <v>126</v>
      </c>
      <c r="J19" s="23" t="s">
        <v>4</v>
      </c>
      <c r="K19" s="23" t="s">
        <v>80</v>
      </c>
      <c r="L19" s="9"/>
      <c r="M19" s="9"/>
      <c r="N19" s="9"/>
      <c r="O19" s="9"/>
      <c r="P19" s="10"/>
      <c r="Q19" s="11"/>
      <c r="R19" s="11"/>
      <c r="S19" s="11"/>
    </row>
    <row r="20" spans="1:19" s="12" customFormat="1" ht="80.099999999999994" customHeight="1">
      <c r="A20" s="20" t="s">
        <v>15</v>
      </c>
      <c r="B20" s="12" t="s">
        <v>61</v>
      </c>
      <c r="C20" s="12" t="s">
        <v>36</v>
      </c>
      <c r="D20" s="21">
        <v>12</v>
      </c>
      <c r="E20" s="22">
        <v>57354.74</v>
      </c>
      <c r="F20" s="1">
        <f>Tabela1143142022[[#This Row],[Quantidade estimada]]*Tabela1143142022[[#This Row],[Estimativa de valor unitário3]]</f>
        <v>688256.88</v>
      </c>
      <c r="G20" s="12" t="s">
        <v>113</v>
      </c>
      <c r="H20" s="24" t="s">
        <v>87</v>
      </c>
      <c r="I20" s="12" t="s">
        <v>126</v>
      </c>
      <c r="J20" s="23" t="s">
        <v>4</v>
      </c>
      <c r="K20" s="23" t="s">
        <v>80</v>
      </c>
      <c r="L20" s="9"/>
      <c r="M20" s="9"/>
      <c r="N20" s="9"/>
      <c r="O20" s="9"/>
      <c r="P20" s="10"/>
      <c r="Q20" s="11"/>
      <c r="R20" s="11"/>
      <c r="S20" s="11"/>
    </row>
    <row r="21" spans="1:19" s="12" customFormat="1" ht="80.099999999999994" customHeight="1">
      <c r="A21" s="20" t="s">
        <v>15</v>
      </c>
      <c r="B21" s="12" t="s">
        <v>43</v>
      </c>
      <c r="C21" s="12" t="s">
        <v>36</v>
      </c>
      <c r="D21" s="21">
        <v>12</v>
      </c>
      <c r="E21" s="22">
        <v>15000</v>
      </c>
      <c r="F21" s="1">
        <f>Tabela1143142022[[#This Row],[Quantidade estimada]]*Tabela1143142022[[#This Row],[Estimativa de valor unitário3]]</f>
        <v>180000</v>
      </c>
      <c r="G21" s="12" t="s">
        <v>101</v>
      </c>
      <c r="H21" s="24" t="s">
        <v>87</v>
      </c>
      <c r="I21" s="12" t="s">
        <v>126</v>
      </c>
      <c r="J21" s="23" t="s">
        <v>4</v>
      </c>
      <c r="K21" s="23" t="s">
        <v>80</v>
      </c>
      <c r="L21" s="9"/>
      <c r="M21" s="9"/>
      <c r="N21" s="9"/>
      <c r="O21" s="9"/>
      <c r="P21" s="10"/>
      <c r="Q21" s="11"/>
      <c r="R21" s="11"/>
      <c r="S21" s="11"/>
    </row>
    <row r="22" spans="1:19" s="12" customFormat="1" ht="80.099999999999994" customHeight="1">
      <c r="A22" s="20" t="s">
        <v>15</v>
      </c>
      <c r="B22" s="12" t="s">
        <v>41</v>
      </c>
      <c r="C22" s="12" t="s">
        <v>36</v>
      </c>
      <c r="D22" s="21">
        <v>12</v>
      </c>
      <c r="E22" s="22">
        <v>8605.1999999999989</v>
      </c>
      <c r="F22" s="1">
        <f>Tabela1143142022[[#This Row],[Quantidade estimada]]*Tabela1143142022[[#This Row],[Estimativa de valor unitário3]]</f>
        <v>103262.39999999999</v>
      </c>
      <c r="G22" s="12" t="s">
        <v>113</v>
      </c>
      <c r="H22" s="24" t="s">
        <v>87</v>
      </c>
      <c r="I22" s="12" t="s">
        <v>126</v>
      </c>
      <c r="J22" s="12" t="s">
        <v>4</v>
      </c>
      <c r="K22" s="23" t="s">
        <v>80</v>
      </c>
      <c r="L22" s="9"/>
      <c r="M22" s="9"/>
      <c r="N22" s="9"/>
      <c r="O22" s="9"/>
      <c r="P22" s="10"/>
      <c r="Q22" s="11"/>
      <c r="R22" s="11"/>
      <c r="S22" s="11"/>
    </row>
    <row r="23" spans="1:19" s="12" customFormat="1" ht="80.099999999999994" customHeight="1">
      <c r="A23" s="20" t="s">
        <v>15</v>
      </c>
      <c r="B23" s="12" t="s">
        <v>42</v>
      </c>
      <c r="C23" s="12" t="s">
        <v>36</v>
      </c>
      <c r="D23" s="21">
        <v>12</v>
      </c>
      <c r="E23" s="22">
        <v>5040</v>
      </c>
      <c r="F23" s="1">
        <f>Tabela1143142022[[#This Row],[Quantidade estimada]]*Tabela1143142022[[#This Row],[Estimativa de valor unitário3]]</f>
        <v>60480</v>
      </c>
      <c r="G23" s="12" t="s">
        <v>113</v>
      </c>
      <c r="H23" s="24" t="s">
        <v>87</v>
      </c>
      <c r="I23" s="12" t="s">
        <v>126</v>
      </c>
      <c r="J23" s="12" t="s">
        <v>4</v>
      </c>
      <c r="K23" s="23" t="s">
        <v>80</v>
      </c>
      <c r="L23" s="9"/>
      <c r="M23" s="9"/>
      <c r="N23" s="9"/>
      <c r="O23" s="9"/>
      <c r="P23" s="10"/>
      <c r="Q23" s="11"/>
      <c r="R23" s="11"/>
      <c r="S23" s="11"/>
    </row>
    <row r="24" spans="1:19" s="12" customFormat="1" ht="65.25" customHeight="1">
      <c r="A24" s="20" t="s">
        <v>15</v>
      </c>
      <c r="B24" s="12" t="s">
        <v>58</v>
      </c>
      <c r="C24" s="12" t="s">
        <v>36</v>
      </c>
      <c r="D24" s="21">
        <v>12</v>
      </c>
      <c r="E24" s="22">
        <v>2182.3199999999997</v>
      </c>
      <c r="F24" s="1">
        <f>Tabela1143142022[[#This Row],[Quantidade estimada]]*Tabela1143142022[[#This Row],[Estimativa de valor unitário3]]</f>
        <v>26187.839999999997</v>
      </c>
      <c r="G24" s="12" t="s">
        <v>113</v>
      </c>
      <c r="H24" s="24" t="s">
        <v>87</v>
      </c>
      <c r="I24" s="12" t="s">
        <v>126</v>
      </c>
      <c r="J24" s="12" t="s">
        <v>4</v>
      </c>
      <c r="K24" s="23" t="s">
        <v>80</v>
      </c>
      <c r="L24" s="9"/>
      <c r="M24" s="9"/>
      <c r="N24" s="9"/>
      <c r="O24" s="9"/>
      <c r="P24" s="10"/>
      <c r="Q24" s="11"/>
      <c r="R24" s="11"/>
      <c r="S24" s="11"/>
    </row>
    <row r="25" spans="1:19" s="12" customFormat="1" ht="80.099999999999994" customHeight="1">
      <c r="A25" s="20" t="s">
        <v>15</v>
      </c>
      <c r="B25" s="12" t="s">
        <v>65</v>
      </c>
      <c r="C25" s="12" t="s">
        <v>35</v>
      </c>
      <c r="D25" s="21">
        <v>1</v>
      </c>
      <c r="E25" s="22">
        <v>2000</v>
      </c>
      <c r="F25" s="1">
        <f>Tabela1143142022[[#This Row],[Quantidade estimada]]*Tabela1143142022[[#This Row],[Estimativa de valor unitário3]]</f>
        <v>2000</v>
      </c>
      <c r="G25" s="12" t="s">
        <v>113</v>
      </c>
      <c r="H25" s="24" t="s">
        <v>39</v>
      </c>
      <c r="I25" s="12" t="s">
        <v>126</v>
      </c>
      <c r="J25" s="12" t="s">
        <v>4</v>
      </c>
      <c r="K25" s="23" t="s">
        <v>80</v>
      </c>
      <c r="L25" s="9"/>
      <c r="M25" s="9"/>
      <c r="N25" s="9"/>
      <c r="O25" s="9"/>
      <c r="P25" s="10"/>
      <c r="Q25" s="11"/>
      <c r="R25" s="11"/>
      <c r="S25" s="11"/>
    </row>
    <row r="26" spans="1:19" s="12" customFormat="1" ht="80.099999999999994" customHeight="1">
      <c r="A26" s="20" t="s">
        <v>14</v>
      </c>
      <c r="B26" s="32" t="s">
        <v>47</v>
      </c>
      <c r="C26" s="32" t="s">
        <v>36</v>
      </c>
      <c r="D26" s="33">
        <v>12</v>
      </c>
      <c r="E26" s="34">
        <v>167583.94583333333</v>
      </c>
      <c r="F26" s="1">
        <f>Tabela1143142022[[#This Row],[Estimativa de valor unitário3]]*Tabela1143142022[[#This Row],[Quantidade estimada]]</f>
        <v>2011007.35</v>
      </c>
      <c r="G26" s="12" t="s">
        <v>101</v>
      </c>
      <c r="H26" s="31" t="s">
        <v>87</v>
      </c>
      <c r="I26" s="12" t="s">
        <v>127</v>
      </c>
      <c r="J26" s="12" t="s">
        <v>4</v>
      </c>
      <c r="K26" s="23" t="s">
        <v>79</v>
      </c>
      <c r="L26" s="9"/>
      <c r="M26" s="9"/>
      <c r="N26" s="9"/>
      <c r="O26" s="9"/>
      <c r="P26" s="10"/>
      <c r="Q26" s="11"/>
      <c r="R26" s="11"/>
      <c r="S26" s="11"/>
    </row>
    <row r="27" spans="1:19" s="12" customFormat="1" ht="80.099999999999994" customHeight="1">
      <c r="A27" s="20" t="s">
        <v>14</v>
      </c>
      <c r="B27" s="12" t="s">
        <v>12</v>
      </c>
      <c r="C27" s="12" t="s">
        <v>35</v>
      </c>
      <c r="D27" s="21">
        <v>1</v>
      </c>
      <c r="E27" s="22">
        <v>1500000</v>
      </c>
      <c r="F27" s="1">
        <f>Tabela1143142022[[#This Row],[Quantidade estimada]]*Tabela1143142022[[#This Row],[Estimativa de valor unitário3]]</f>
        <v>1500000</v>
      </c>
      <c r="G27" s="12" t="s">
        <v>101</v>
      </c>
      <c r="H27" s="24" t="s">
        <v>87</v>
      </c>
      <c r="I27" s="12" t="s">
        <v>128</v>
      </c>
      <c r="J27" s="12" t="s">
        <v>31</v>
      </c>
      <c r="K27" s="23" t="s">
        <v>103</v>
      </c>
      <c r="L27" s="9"/>
      <c r="M27" s="9"/>
      <c r="N27" s="9"/>
      <c r="O27" s="9"/>
      <c r="P27" s="10"/>
      <c r="Q27" s="11"/>
      <c r="R27" s="11"/>
      <c r="S27" s="11"/>
    </row>
    <row r="28" spans="1:19" s="12" customFormat="1" ht="80.099999999999994" customHeight="1">
      <c r="A28" s="20" t="s">
        <v>14</v>
      </c>
      <c r="B28" s="25" t="s">
        <v>11</v>
      </c>
      <c r="C28" s="12" t="s">
        <v>35</v>
      </c>
      <c r="D28" s="35">
        <v>1</v>
      </c>
      <c r="E28" s="36">
        <v>1500000</v>
      </c>
      <c r="F28" s="1">
        <f>Tabela1143142022[[#This Row],[Quantidade estimada]]*Tabela1143142022[[#This Row],[Estimativa de valor unitário3]]</f>
        <v>1500000</v>
      </c>
      <c r="G28" s="12" t="s">
        <v>101</v>
      </c>
      <c r="H28" s="24" t="s">
        <v>87</v>
      </c>
      <c r="I28" s="12" t="s">
        <v>128</v>
      </c>
      <c r="J28" s="12" t="s">
        <v>31</v>
      </c>
      <c r="K28" s="23" t="s">
        <v>103</v>
      </c>
      <c r="L28" s="9"/>
      <c r="M28" s="9"/>
      <c r="N28" s="9"/>
      <c r="O28" s="9"/>
      <c r="P28" s="10"/>
      <c r="Q28" s="11"/>
      <c r="R28" s="11"/>
      <c r="S28" s="11"/>
    </row>
    <row r="29" spans="1:19" s="12" customFormat="1" ht="80.099999999999994" customHeight="1">
      <c r="A29" s="20" t="s">
        <v>14</v>
      </c>
      <c r="B29" s="12" t="s">
        <v>77</v>
      </c>
      <c r="C29" s="12" t="s">
        <v>35</v>
      </c>
      <c r="D29" s="21">
        <v>1</v>
      </c>
      <c r="E29" s="22">
        <v>1500000</v>
      </c>
      <c r="F29" s="1">
        <f>Tabela1143142022[[#This Row],[Quantidade estimada]]*Tabela1143142022[[#This Row],[Estimativa de valor unitário3]]</f>
        <v>1500000</v>
      </c>
      <c r="G29" s="12" t="s">
        <v>101</v>
      </c>
      <c r="H29" s="24" t="s">
        <v>87</v>
      </c>
      <c r="I29" s="12" t="s">
        <v>128</v>
      </c>
      <c r="J29" s="12" t="s">
        <v>31</v>
      </c>
      <c r="K29" s="23" t="s">
        <v>103</v>
      </c>
      <c r="L29" s="9"/>
      <c r="M29" s="9"/>
      <c r="N29" s="9"/>
      <c r="O29" s="9"/>
      <c r="P29" s="10"/>
      <c r="Q29" s="11"/>
      <c r="R29" s="11"/>
      <c r="S29" s="11"/>
    </row>
    <row r="30" spans="1:19" s="12" customFormat="1" ht="80.099999999999994" customHeight="1">
      <c r="A30" s="20" t="s">
        <v>14</v>
      </c>
      <c r="B30" s="12" t="s">
        <v>78</v>
      </c>
      <c r="C30" s="12" t="s">
        <v>35</v>
      </c>
      <c r="D30" s="21">
        <v>1</v>
      </c>
      <c r="E30" s="22">
        <v>1500000</v>
      </c>
      <c r="F30" s="1">
        <f>Tabela1143142022[[#This Row],[Quantidade estimada]]*Tabela1143142022[[#This Row],[Estimativa de valor unitário3]]</f>
        <v>1500000</v>
      </c>
      <c r="G30" s="12" t="s">
        <v>101</v>
      </c>
      <c r="H30" s="24" t="s">
        <v>87</v>
      </c>
      <c r="I30" s="12" t="s">
        <v>128</v>
      </c>
      <c r="J30" s="12" t="s">
        <v>31</v>
      </c>
      <c r="K30" s="23" t="s">
        <v>103</v>
      </c>
      <c r="L30" s="9"/>
      <c r="M30" s="9"/>
      <c r="N30" s="9"/>
      <c r="O30" s="9"/>
      <c r="P30" s="10"/>
      <c r="Q30" s="11"/>
      <c r="R30" s="11"/>
      <c r="S30" s="11"/>
    </row>
    <row r="31" spans="1:19" s="12" customFormat="1" ht="80.099999999999994" customHeight="1">
      <c r="A31" s="20" t="s">
        <v>14</v>
      </c>
      <c r="B31" s="12" t="s">
        <v>48</v>
      </c>
      <c r="C31" s="12" t="s">
        <v>36</v>
      </c>
      <c r="D31" s="21">
        <v>12</v>
      </c>
      <c r="E31" s="22">
        <f>Tabela1143142022[[#This Row],[Estimativa preliminar de valor global]]/12</f>
        <v>82139.308333333334</v>
      </c>
      <c r="F31" s="1">
        <v>985671.70000000007</v>
      </c>
      <c r="G31" s="12" t="s">
        <v>113</v>
      </c>
      <c r="H31" s="24" t="s">
        <v>89</v>
      </c>
      <c r="I31" s="12" t="s">
        <v>126</v>
      </c>
      <c r="J31" s="12" t="s">
        <v>4</v>
      </c>
      <c r="K31" s="23" t="s">
        <v>79</v>
      </c>
      <c r="L31" s="9"/>
      <c r="M31" s="9"/>
      <c r="N31" s="9"/>
      <c r="O31" s="9"/>
      <c r="P31" s="10"/>
      <c r="Q31" s="11"/>
      <c r="R31" s="11"/>
      <c r="S31" s="11"/>
    </row>
    <row r="32" spans="1:19" s="12" customFormat="1" ht="80.099999999999994" customHeight="1">
      <c r="A32" s="20" t="s">
        <v>14</v>
      </c>
      <c r="B32" s="12" t="s">
        <v>13</v>
      </c>
      <c r="C32" s="12" t="s">
        <v>35</v>
      </c>
      <c r="D32" s="21">
        <v>1</v>
      </c>
      <c r="E32" s="22">
        <v>500000</v>
      </c>
      <c r="F32" s="1">
        <f>Tabela1143142022[[#This Row],[Quantidade estimada]]*Tabela1143142022[[#This Row],[Estimativa de valor unitário3]]</f>
        <v>500000</v>
      </c>
      <c r="G32" s="12" t="s">
        <v>101</v>
      </c>
      <c r="H32" s="37" t="s">
        <v>90</v>
      </c>
      <c r="I32" s="12" t="s">
        <v>128</v>
      </c>
      <c r="J32" s="12" t="s">
        <v>31</v>
      </c>
      <c r="K32" s="23" t="s">
        <v>103</v>
      </c>
      <c r="L32" s="9"/>
      <c r="M32" s="9"/>
      <c r="N32" s="9"/>
      <c r="O32" s="9"/>
      <c r="P32" s="10"/>
      <c r="Q32" s="11"/>
      <c r="R32" s="11"/>
      <c r="S32" s="11"/>
    </row>
    <row r="33" spans="1:19" s="12" customFormat="1" ht="80.099999999999994" customHeight="1">
      <c r="A33" s="20" t="s">
        <v>14</v>
      </c>
      <c r="B33" s="12" t="s">
        <v>9</v>
      </c>
      <c r="C33" s="12" t="s">
        <v>35</v>
      </c>
      <c r="D33" s="21">
        <v>1</v>
      </c>
      <c r="E33" s="22">
        <v>400000</v>
      </c>
      <c r="F33" s="1">
        <f>Tabela1143142022[[#This Row],[Quantidade estimada]]*Tabela1143142022[[#This Row],[Estimativa de valor unitário3]]</f>
        <v>400000</v>
      </c>
      <c r="G33" s="12" t="s">
        <v>113</v>
      </c>
      <c r="H33" s="24" t="s">
        <v>87</v>
      </c>
      <c r="I33" s="12" t="s">
        <v>128</v>
      </c>
      <c r="J33" s="12" t="s">
        <v>4</v>
      </c>
      <c r="K33" s="23" t="s">
        <v>44</v>
      </c>
      <c r="L33" s="9"/>
      <c r="M33" s="9"/>
      <c r="N33" s="9"/>
      <c r="O33" s="9"/>
      <c r="P33" s="10"/>
      <c r="Q33" s="11"/>
      <c r="R33" s="11"/>
      <c r="S33" s="11"/>
    </row>
    <row r="34" spans="1:19" s="12" customFormat="1" ht="83.25" customHeight="1">
      <c r="A34" s="20" t="s">
        <v>14</v>
      </c>
      <c r="B34" s="12" t="s">
        <v>10</v>
      </c>
      <c r="C34" s="12" t="s">
        <v>35</v>
      </c>
      <c r="D34" s="21">
        <v>1</v>
      </c>
      <c r="E34" s="22">
        <v>400000</v>
      </c>
      <c r="F34" s="1">
        <f>Tabela1143142022[[#This Row],[Quantidade estimada]]*Tabela1143142022[[#This Row],[Estimativa de valor unitário3]]</f>
        <v>400000</v>
      </c>
      <c r="G34" s="12" t="s">
        <v>101</v>
      </c>
      <c r="H34" s="31" t="s">
        <v>88</v>
      </c>
      <c r="I34" s="12" t="s">
        <v>128</v>
      </c>
      <c r="J34" s="12" t="s">
        <v>4</v>
      </c>
      <c r="K34" s="23" t="s">
        <v>44</v>
      </c>
      <c r="L34" s="9"/>
      <c r="M34" s="9"/>
      <c r="N34" s="9"/>
      <c r="O34" s="9"/>
      <c r="P34" s="10"/>
      <c r="Q34" s="11"/>
      <c r="R34" s="11"/>
      <c r="S34" s="11"/>
    </row>
    <row r="35" spans="1:19" s="12" customFormat="1" ht="80.099999999999994" customHeight="1">
      <c r="A35" s="20" t="s">
        <v>14</v>
      </c>
      <c r="B35" s="12" t="s">
        <v>73</v>
      </c>
      <c r="C35" s="12" t="s">
        <v>35</v>
      </c>
      <c r="D35" s="21">
        <v>1</v>
      </c>
      <c r="E35" s="22">
        <v>350000</v>
      </c>
      <c r="F35" s="1">
        <f>Tabela1143142022[[#This Row],[Quantidade estimada]]*Tabela1143142022[[#This Row],[Estimativa de valor unitário3]]</f>
        <v>350000</v>
      </c>
      <c r="G35" s="12" t="s">
        <v>113</v>
      </c>
      <c r="H35" s="24" t="s">
        <v>87</v>
      </c>
      <c r="I35" s="12" t="s">
        <v>128</v>
      </c>
      <c r="J35" s="12" t="s">
        <v>4</v>
      </c>
      <c r="K35" s="23" t="s">
        <v>44</v>
      </c>
      <c r="L35" s="9"/>
      <c r="M35" s="9"/>
      <c r="N35" s="9"/>
      <c r="O35" s="9"/>
      <c r="P35" s="10"/>
      <c r="Q35" s="11"/>
      <c r="R35" s="11"/>
      <c r="S35" s="11"/>
    </row>
    <row r="36" spans="1:19" s="12" customFormat="1" ht="96.75" customHeight="1">
      <c r="A36" s="20" t="s">
        <v>8</v>
      </c>
      <c r="B36" s="12" t="s">
        <v>114</v>
      </c>
      <c r="C36" s="12" t="s">
        <v>32</v>
      </c>
      <c r="D36" s="21">
        <v>1540</v>
      </c>
      <c r="E36" s="22">
        <v>3243.5064935064934</v>
      </c>
      <c r="F36" s="1">
        <f>Tabela1143142022[[#This Row],[Quantidade estimada]]*Tabela1143142022[[#This Row],[Estimativa de valor unitário3]]</f>
        <v>4995000</v>
      </c>
      <c r="G36" s="12" t="s">
        <v>101</v>
      </c>
      <c r="H36" s="12" t="s">
        <v>39</v>
      </c>
      <c r="I36" s="12" t="s">
        <v>129</v>
      </c>
      <c r="J36" s="12" t="s">
        <v>4</v>
      </c>
      <c r="K36" s="23" t="s">
        <v>79</v>
      </c>
      <c r="L36" s="9"/>
      <c r="M36" s="9"/>
      <c r="N36" s="9"/>
      <c r="O36" s="9"/>
      <c r="P36" s="10"/>
      <c r="Q36" s="11"/>
      <c r="R36" s="11"/>
      <c r="S36" s="11"/>
    </row>
    <row r="37" spans="1:19" s="12" customFormat="1" ht="80.099999999999994" customHeight="1">
      <c r="A37" s="20" t="s">
        <v>8</v>
      </c>
      <c r="B37" s="12" t="s">
        <v>68</v>
      </c>
      <c r="C37" s="12" t="s">
        <v>32</v>
      </c>
      <c r="D37" s="21">
        <v>500</v>
      </c>
      <c r="E37" s="22">
        <v>6333.3333400000001</v>
      </c>
      <c r="F37" s="1">
        <f>Tabela1143142022[[#This Row],[Quantidade estimada]]*Tabela1143142022[[#This Row],[Estimativa de valor unitário3]]</f>
        <v>3166666.67</v>
      </c>
      <c r="G37" s="12" t="s">
        <v>101</v>
      </c>
      <c r="H37" s="25" t="s">
        <v>91</v>
      </c>
      <c r="I37" s="12" t="s">
        <v>129</v>
      </c>
      <c r="J37" s="12" t="s">
        <v>4</v>
      </c>
      <c r="K37" s="23" t="s">
        <v>79</v>
      </c>
      <c r="L37" s="9"/>
      <c r="M37" s="9"/>
      <c r="N37" s="9"/>
      <c r="O37" s="9"/>
      <c r="P37" s="10"/>
      <c r="Q37" s="11"/>
      <c r="R37" s="11"/>
      <c r="S37" s="11"/>
    </row>
    <row r="38" spans="1:19" s="12" customFormat="1" ht="80.099999999999994" customHeight="1">
      <c r="A38" s="20" t="s">
        <v>8</v>
      </c>
      <c r="B38" s="12" t="s">
        <v>69</v>
      </c>
      <c r="C38" s="12" t="s">
        <v>32</v>
      </c>
      <c r="D38" s="21">
        <v>8000</v>
      </c>
      <c r="E38" s="22">
        <v>250</v>
      </c>
      <c r="F38" s="1">
        <f>Tabela1143142022[[#This Row],[Quantidade estimada]]*Tabela1143142022[[#This Row],[Estimativa de valor unitário3]]</f>
        <v>2000000</v>
      </c>
      <c r="G38" s="12" t="s">
        <v>101</v>
      </c>
      <c r="H38" s="27" t="s">
        <v>88</v>
      </c>
      <c r="I38" s="12" t="s">
        <v>129</v>
      </c>
      <c r="J38" s="23" t="s">
        <v>4</v>
      </c>
      <c r="K38" s="23" t="s">
        <v>79</v>
      </c>
      <c r="L38" s="9"/>
      <c r="M38" s="9"/>
      <c r="N38" s="9"/>
      <c r="O38" s="9"/>
      <c r="P38" s="10"/>
      <c r="Q38" s="11"/>
      <c r="R38" s="11"/>
      <c r="S38" s="11"/>
    </row>
    <row r="39" spans="1:19" s="12" customFormat="1" ht="80.099999999999994" customHeight="1">
      <c r="A39" s="20" t="s">
        <v>8</v>
      </c>
      <c r="B39" s="12" t="s">
        <v>72</v>
      </c>
      <c r="C39" s="12" t="s">
        <v>32</v>
      </c>
      <c r="D39" s="21">
        <v>3000</v>
      </c>
      <c r="E39" s="22">
        <v>537.03703703703707</v>
      </c>
      <c r="F39" s="1">
        <f>Tabela1143142022[[#This Row],[Quantidade estimada]]*Tabela1143142022[[#This Row],[Estimativa de valor unitário3]]</f>
        <v>1611111.1111111112</v>
      </c>
      <c r="G39" s="12" t="s">
        <v>101</v>
      </c>
      <c r="H39" s="27" t="s">
        <v>92</v>
      </c>
      <c r="I39" s="12" t="s">
        <v>127</v>
      </c>
      <c r="J39" s="23" t="s">
        <v>4</v>
      </c>
      <c r="K39" s="23" t="s">
        <v>79</v>
      </c>
      <c r="L39" s="9"/>
      <c r="M39" s="9"/>
      <c r="N39" s="9"/>
      <c r="O39" s="9"/>
      <c r="P39" s="10"/>
      <c r="Q39" s="11"/>
      <c r="R39" s="11"/>
      <c r="S39" s="11"/>
    </row>
    <row r="40" spans="1:19" s="12" customFormat="1" ht="80.099999999999994" customHeight="1">
      <c r="A40" s="20" t="s">
        <v>8</v>
      </c>
      <c r="B40" s="12" t="s">
        <v>74</v>
      </c>
      <c r="C40" s="12" t="s">
        <v>32</v>
      </c>
      <c r="D40" s="21">
        <v>1000</v>
      </c>
      <c r="E40" s="22">
        <v>245</v>
      </c>
      <c r="F40" s="1">
        <f>Tabela1143142022[[#This Row],[Quantidade estimada]]*Tabela1143142022[[#This Row],[Estimativa de valor unitário3]]</f>
        <v>245000</v>
      </c>
      <c r="G40" s="12" t="s">
        <v>101</v>
      </c>
      <c r="H40" s="27" t="s">
        <v>92</v>
      </c>
      <c r="I40" s="12" t="s">
        <v>127</v>
      </c>
      <c r="J40" s="23" t="s">
        <v>4</v>
      </c>
      <c r="K40" s="23" t="s">
        <v>79</v>
      </c>
      <c r="L40" s="9"/>
      <c r="M40" s="9"/>
      <c r="N40" s="9"/>
      <c r="O40" s="9"/>
      <c r="P40" s="10"/>
      <c r="Q40" s="11"/>
      <c r="R40" s="11"/>
      <c r="S40" s="11"/>
    </row>
    <row r="41" spans="1:19" s="12" customFormat="1" ht="80.099999999999994" customHeight="1">
      <c r="A41" s="20" t="s">
        <v>5</v>
      </c>
      <c r="B41" s="12" t="s">
        <v>59</v>
      </c>
      <c r="C41" s="12" t="s">
        <v>32</v>
      </c>
      <c r="D41" s="21">
        <v>870</v>
      </c>
      <c r="E41" s="22">
        <v>1058.3699999999999</v>
      </c>
      <c r="F41" s="1">
        <f>Tabela1143142022[[#This Row],[Estimativa de valor unitário3]]*Tabela1143142022[[#This Row],[Quantidade estimada]]</f>
        <v>920781.89999999991</v>
      </c>
      <c r="G41" s="12" t="s">
        <v>101</v>
      </c>
      <c r="H41" s="27" t="s">
        <v>92</v>
      </c>
      <c r="I41" s="12" t="s">
        <v>129</v>
      </c>
      <c r="J41" s="23" t="s">
        <v>4</v>
      </c>
      <c r="K41" s="23" t="s">
        <v>79</v>
      </c>
      <c r="L41" s="9"/>
      <c r="M41" s="9"/>
      <c r="N41" s="9"/>
      <c r="O41" s="9"/>
      <c r="P41" s="10"/>
      <c r="Q41" s="11"/>
      <c r="R41" s="11"/>
      <c r="S41" s="11"/>
    </row>
    <row r="42" spans="1:19" s="12" customFormat="1" ht="80.099999999999994" customHeight="1">
      <c r="A42" s="20" t="s">
        <v>5</v>
      </c>
      <c r="B42" s="32" t="s">
        <v>121</v>
      </c>
      <c r="C42" s="32" t="s">
        <v>118</v>
      </c>
      <c r="D42" s="33">
        <v>66130</v>
      </c>
      <c r="E42" s="34">
        <v>11.9</v>
      </c>
      <c r="F42" s="1">
        <f>Tabela1143142022[[#This Row],[Estimativa de valor unitário3]]*Tabela1143142022[[#This Row],[Quantidade estimada]]</f>
        <v>786947</v>
      </c>
      <c r="G42" s="12" t="s">
        <v>101</v>
      </c>
      <c r="H42" s="27" t="s">
        <v>92</v>
      </c>
      <c r="I42" s="12" t="s">
        <v>127</v>
      </c>
      <c r="J42" s="23" t="s">
        <v>4</v>
      </c>
      <c r="K42" s="23" t="s">
        <v>79</v>
      </c>
      <c r="L42" s="9"/>
      <c r="M42" s="9"/>
      <c r="N42" s="9"/>
      <c r="O42" s="9"/>
      <c r="P42" s="10"/>
      <c r="Q42" s="11"/>
      <c r="R42" s="11"/>
      <c r="S42" s="11"/>
    </row>
    <row r="43" spans="1:19" s="12" customFormat="1" ht="80.099999999999994" customHeight="1">
      <c r="A43" s="20" t="s">
        <v>5</v>
      </c>
      <c r="B43" s="12" t="s">
        <v>119</v>
      </c>
      <c r="C43" s="12" t="s">
        <v>118</v>
      </c>
      <c r="D43" s="21">
        <v>36825</v>
      </c>
      <c r="E43" s="22">
        <v>16.29</v>
      </c>
      <c r="F43" s="1">
        <f>Tabela1143142022[[#This Row],[Estimativa de valor unitário3]]*Tabela1143142022[[#This Row],[Quantidade estimada]]</f>
        <v>599879.25</v>
      </c>
      <c r="G43" s="12" t="s">
        <v>101</v>
      </c>
      <c r="H43" s="27" t="s">
        <v>91</v>
      </c>
      <c r="I43" s="12" t="s">
        <v>127</v>
      </c>
      <c r="J43" s="23" t="s">
        <v>4</v>
      </c>
      <c r="K43" s="23" t="s">
        <v>79</v>
      </c>
      <c r="L43" s="9"/>
      <c r="M43" s="9"/>
      <c r="N43" s="9"/>
      <c r="O43" s="9"/>
      <c r="P43" s="10"/>
      <c r="Q43" s="11"/>
      <c r="R43" s="11"/>
      <c r="S43" s="11"/>
    </row>
    <row r="44" spans="1:19" s="12" customFormat="1" ht="80.099999999999994" customHeight="1">
      <c r="A44" s="20" t="s">
        <v>5</v>
      </c>
      <c r="B44" s="12" t="s">
        <v>117</v>
      </c>
      <c r="C44" s="12" t="s">
        <v>118</v>
      </c>
      <c r="D44" s="21">
        <v>12060</v>
      </c>
      <c r="E44" s="22">
        <v>33.82</v>
      </c>
      <c r="F44" s="1">
        <f>Tabela1143142022[[#This Row],[Estimativa de valor unitário3]]*Tabela1143142022[[#This Row],[Quantidade estimada]]</f>
        <v>407869.2</v>
      </c>
      <c r="G44" s="12" t="s">
        <v>101</v>
      </c>
      <c r="H44" s="38" t="s">
        <v>88</v>
      </c>
      <c r="I44" s="12" t="s">
        <v>127</v>
      </c>
      <c r="J44" s="23" t="s">
        <v>4</v>
      </c>
      <c r="K44" s="23" t="s">
        <v>79</v>
      </c>
      <c r="L44" s="9"/>
      <c r="M44" s="9"/>
      <c r="N44" s="9"/>
      <c r="O44" s="9"/>
      <c r="P44" s="10"/>
      <c r="Q44" s="11"/>
      <c r="R44" s="11"/>
      <c r="S44" s="11"/>
    </row>
    <row r="45" spans="1:19" s="12" customFormat="1" ht="80.099999999999994" customHeight="1">
      <c r="A45" s="20" t="s">
        <v>5</v>
      </c>
      <c r="B45" s="12" t="s">
        <v>125</v>
      </c>
      <c r="C45" s="12" t="s">
        <v>32</v>
      </c>
      <c r="D45" s="21">
        <v>24400</v>
      </c>
      <c r="E45" s="22">
        <v>15.17</v>
      </c>
      <c r="F45" s="1">
        <f>Tabela1143142022[[#This Row],[Estimativa de valor unitário3]]*Tabela1143142022[[#This Row],[Quantidade estimada]]</f>
        <v>370148</v>
      </c>
      <c r="G45" s="12" t="s">
        <v>101</v>
      </c>
      <c r="H45" s="38" t="s">
        <v>88</v>
      </c>
      <c r="I45" s="12" t="s">
        <v>127</v>
      </c>
      <c r="J45" s="23" t="s">
        <v>4</v>
      </c>
      <c r="K45" s="23" t="s">
        <v>79</v>
      </c>
      <c r="L45" s="9"/>
      <c r="M45" s="9"/>
      <c r="N45" s="9"/>
      <c r="O45" s="9"/>
      <c r="P45" s="10"/>
      <c r="Q45" s="11"/>
      <c r="R45" s="11"/>
      <c r="S45" s="11"/>
    </row>
    <row r="46" spans="1:19" s="12" customFormat="1" ht="80.099999999999994" customHeight="1">
      <c r="A46" s="20" t="s">
        <v>5</v>
      </c>
      <c r="B46" s="12" t="s">
        <v>75</v>
      </c>
      <c r="C46" s="12" t="s">
        <v>32</v>
      </c>
      <c r="D46" s="21">
        <v>200</v>
      </c>
      <c r="E46" s="22">
        <v>1195.25</v>
      </c>
      <c r="F46" s="1">
        <f>Tabela1143142022[[#This Row],[Estimativa de valor unitário3]]*Tabela1143142022[[#This Row],[Quantidade estimada]]</f>
        <v>239050</v>
      </c>
      <c r="G46" s="12" t="s">
        <v>101</v>
      </c>
      <c r="H46" s="27" t="s">
        <v>92</v>
      </c>
      <c r="I46" s="12" t="s">
        <v>129</v>
      </c>
      <c r="J46" s="23" t="s">
        <v>4</v>
      </c>
      <c r="K46" s="23" t="s">
        <v>79</v>
      </c>
      <c r="L46" s="9"/>
      <c r="M46" s="9"/>
      <c r="N46" s="9"/>
      <c r="O46" s="9"/>
      <c r="P46" s="10"/>
      <c r="Q46" s="11"/>
      <c r="R46" s="11"/>
      <c r="S46" s="11"/>
    </row>
    <row r="47" spans="1:19" s="12" customFormat="1" ht="78.75" customHeight="1">
      <c r="A47" s="20" t="s">
        <v>5</v>
      </c>
      <c r="B47" s="12" t="s">
        <v>120</v>
      </c>
      <c r="C47" s="12" t="s">
        <v>118</v>
      </c>
      <c r="D47" s="21">
        <v>42100</v>
      </c>
      <c r="E47" s="22">
        <v>2.9</v>
      </c>
      <c r="F47" s="1">
        <f>Tabela1143142022[[#This Row],[Estimativa de valor unitário3]]*Tabela1143142022[[#This Row],[Quantidade estimada]]</f>
        <v>122090</v>
      </c>
      <c r="G47" s="12" t="s">
        <v>101</v>
      </c>
      <c r="H47" s="27" t="s">
        <v>92</v>
      </c>
      <c r="I47" s="12" t="s">
        <v>127</v>
      </c>
      <c r="J47" s="23" t="s">
        <v>4</v>
      </c>
      <c r="K47" s="23" t="s">
        <v>79</v>
      </c>
      <c r="L47" s="9"/>
      <c r="M47" s="9"/>
      <c r="N47" s="9"/>
      <c r="O47" s="9"/>
      <c r="P47" s="10"/>
      <c r="Q47" s="11"/>
      <c r="R47" s="11"/>
      <c r="S47" s="11"/>
    </row>
    <row r="48" spans="1:19" s="12" customFormat="1" ht="80.099999999999994" customHeight="1">
      <c r="A48" s="20" t="s">
        <v>5</v>
      </c>
      <c r="B48" s="12" t="s">
        <v>38</v>
      </c>
      <c r="C48" s="12" t="s">
        <v>32</v>
      </c>
      <c r="D48" s="21">
        <v>9000</v>
      </c>
      <c r="E48" s="22">
        <v>9.77</v>
      </c>
      <c r="F48" s="1">
        <f>Tabela1143142022[[#This Row],[Quantidade estimada]]*Tabela1143142022[[#This Row],[Estimativa de valor unitário3]]</f>
        <v>87930</v>
      </c>
      <c r="G48" s="12" t="s">
        <v>101</v>
      </c>
      <c r="H48" s="25" t="s">
        <v>39</v>
      </c>
      <c r="I48" s="12" t="s">
        <v>127</v>
      </c>
      <c r="J48" s="12" t="s">
        <v>4</v>
      </c>
      <c r="K48" s="23" t="s">
        <v>79</v>
      </c>
      <c r="L48" s="9"/>
      <c r="M48" s="9"/>
      <c r="N48" s="9"/>
      <c r="O48" s="9"/>
      <c r="P48" s="10"/>
      <c r="Q48" s="11"/>
      <c r="R48" s="11"/>
      <c r="S48" s="11"/>
    </row>
    <row r="49" spans="1:19" s="12" customFormat="1" ht="81" customHeight="1">
      <c r="A49" s="20" t="s">
        <v>5</v>
      </c>
      <c r="B49" s="39" t="s">
        <v>116</v>
      </c>
      <c r="C49" s="12" t="s">
        <v>118</v>
      </c>
      <c r="D49" s="35">
        <v>1200</v>
      </c>
      <c r="E49" s="36">
        <v>40.909999999999997</v>
      </c>
      <c r="F49" s="1">
        <f>Tabela1143142022[[#This Row],[Estimativa de valor unitário3]]*Tabela1143142022[[#This Row],[Quantidade estimada]]</f>
        <v>49091.999999999993</v>
      </c>
      <c r="G49" s="12" t="s">
        <v>101</v>
      </c>
      <c r="H49" s="31" t="s">
        <v>88</v>
      </c>
      <c r="I49" s="12" t="s">
        <v>127</v>
      </c>
      <c r="J49" s="12" t="s">
        <v>4</v>
      </c>
      <c r="K49" s="23" t="s">
        <v>79</v>
      </c>
      <c r="L49" s="9"/>
      <c r="M49" s="9"/>
      <c r="N49" s="9"/>
      <c r="O49" s="9"/>
      <c r="P49" s="10"/>
      <c r="Q49" s="11"/>
      <c r="R49" s="11"/>
      <c r="S49" s="11"/>
    </row>
    <row r="50" spans="1:19" s="12" customFormat="1" ht="80.099999999999994" customHeight="1">
      <c r="A50" s="20" t="s">
        <v>5</v>
      </c>
      <c r="B50" s="12" t="s">
        <v>76</v>
      </c>
      <c r="C50" s="23" t="s">
        <v>32</v>
      </c>
      <c r="D50" s="21">
        <v>30</v>
      </c>
      <c r="E50" s="26">
        <v>1620</v>
      </c>
      <c r="F50" s="1">
        <f>Tabela1143142022[[#This Row],[Quantidade estimada]]*Tabela1143142022[[#This Row],[Estimativa de valor unitário3]]</f>
        <v>48600</v>
      </c>
      <c r="G50" s="12" t="s">
        <v>101</v>
      </c>
      <c r="H50" s="12" t="s">
        <v>39</v>
      </c>
      <c r="I50" s="12" t="s">
        <v>129</v>
      </c>
      <c r="J50" s="12" t="s">
        <v>4</v>
      </c>
      <c r="K50" s="23" t="s">
        <v>79</v>
      </c>
      <c r="L50" s="9"/>
      <c r="M50" s="9"/>
      <c r="N50" s="9"/>
      <c r="O50" s="9"/>
      <c r="P50" s="10"/>
      <c r="Q50" s="11"/>
      <c r="R50" s="11"/>
      <c r="S50" s="11"/>
    </row>
    <row r="51" spans="1:19" s="12" customFormat="1" ht="80.099999999999994" customHeight="1">
      <c r="A51" s="20" t="s">
        <v>5</v>
      </c>
      <c r="B51" s="25" t="s">
        <v>64</v>
      </c>
      <c r="C51" s="12" t="s">
        <v>32</v>
      </c>
      <c r="D51" s="35">
        <v>40</v>
      </c>
      <c r="E51" s="36">
        <v>380</v>
      </c>
      <c r="F51" s="1">
        <f>Tabela1143142022[[#This Row],[Quantidade estimada]]*Tabela1143142022[[#This Row],[Estimativa de valor unitário3]]</f>
        <v>15200</v>
      </c>
      <c r="G51" s="12" t="s">
        <v>101</v>
      </c>
      <c r="H51" s="31" t="s">
        <v>88</v>
      </c>
      <c r="I51" s="12" t="s">
        <v>129</v>
      </c>
      <c r="J51" s="12" t="s">
        <v>4</v>
      </c>
      <c r="K51" s="23" t="s">
        <v>79</v>
      </c>
      <c r="L51" s="9"/>
      <c r="M51" s="9"/>
      <c r="N51" s="9"/>
      <c r="O51" s="9"/>
      <c r="P51" s="10"/>
      <c r="Q51" s="11"/>
      <c r="R51" s="11"/>
      <c r="S51" s="11"/>
    </row>
    <row r="52" spans="1:19" s="12" customFormat="1" ht="80.099999999999994" customHeight="1">
      <c r="A52" s="20" t="s">
        <v>5</v>
      </c>
      <c r="B52" s="12" t="s">
        <v>63</v>
      </c>
      <c r="C52" s="12" t="s">
        <v>32</v>
      </c>
      <c r="D52" s="21">
        <v>200</v>
      </c>
      <c r="E52" s="22">
        <v>26.56</v>
      </c>
      <c r="F52" s="1">
        <f>Tabela1143142022[[#This Row],[Quantidade estimada]]*Tabela1143142022[[#This Row],[Estimativa de valor unitário3]]</f>
        <v>5312</v>
      </c>
      <c r="G52" s="12" t="s">
        <v>101</v>
      </c>
      <c r="H52" s="12" t="s">
        <v>91</v>
      </c>
      <c r="I52" s="12" t="s">
        <v>127</v>
      </c>
      <c r="J52" s="12" t="s">
        <v>4</v>
      </c>
      <c r="K52" s="23" t="s">
        <v>79</v>
      </c>
      <c r="L52" s="9"/>
      <c r="M52" s="9"/>
      <c r="N52" s="9"/>
      <c r="O52" s="9"/>
      <c r="P52" s="10"/>
      <c r="Q52" s="11"/>
      <c r="R52" s="11"/>
      <c r="S52" s="11"/>
    </row>
    <row r="53" spans="1:19" s="12" customFormat="1" ht="89.25" customHeight="1">
      <c r="A53" s="20" t="s">
        <v>7</v>
      </c>
      <c r="B53" s="12" t="s">
        <v>54</v>
      </c>
      <c r="C53" s="12" t="s">
        <v>40</v>
      </c>
      <c r="D53" s="21">
        <v>24000</v>
      </c>
      <c r="E53" s="22">
        <v>99</v>
      </c>
      <c r="F53" s="1">
        <f>Tabela1143142022[[#This Row],[Quantidade estimada]]*Tabela1143142022[[#This Row],[Estimativa de valor unitário3]]</f>
        <v>2376000</v>
      </c>
      <c r="G53" s="12" t="s">
        <v>101</v>
      </c>
      <c r="H53" s="25" t="s">
        <v>92</v>
      </c>
      <c r="I53" s="12" t="s">
        <v>126</v>
      </c>
      <c r="J53" s="12" t="s">
        <v>4</v>
      </c>
      <c r="K53" s="23" t="s">
        <v>79</v>
      </c>
      <c r="L53" s="9"/>
      <c r="M53" s="9"/>
      <c r="N53" s="9"/>
      <c r="O53" s="9"/>
      <c r="P53" s="10"/>
      <c r="Q53" s="11"/>
      <c r="R53" s="11"/>
      <c r="S53" s="11"/>
    </row>
    <row r="54" spans="1:19" s="12" customFormat="1" ht="80.099999999999994" customHeight="1">
      <c r="A54" s="20" t="s">
        <v>7</v>
      </c>
      <c r="B54" s="40" t="s">
        <v>122</v>
      </c>
      <c r="C54" s="12" t="s">
        <v>40</v>
      </c>
      <c r="D54" s="41">
        <v>2363</v>
      </c>
      <c r="E54" s="42">
        <v>130</v>
      </c>
      <c r="F54" s="1">
        <f>Tabela1143142022[[#This Row],[Quantidade estimada]]*Tabela1143142022[[#This Row],[Estimativa de valor unitário3]]</f>
        <v>307190</v>
      </c>
      <c r="G54" s="12" t="s">
        <v>101</v>
      </c>
      <c r="H54" s="12" t="s">
        <v>88</v>
      </c>
      <c r="I54" s="12" t="s">
        <v>126</v>
      </c>
      <c r="J54" s="12" t="s">
        <v>4</v>
      </c>
      <c r="K54" s="23" t="s">
        <v>79</v>
      </c>
      <c r="L54" s="9"/>
      <c r="M54" s="9"/>
      <c r="N54" s="9"/>
      <c r="O54" s="9"/>
      <c r="P54" s="10"/>
      <c r="Q54" s="11"/>
      <c r="R54" s="11"/>
      <c r="S54" s="11"/>
    </row>
    <row r="55" spans="1:19" s="12" customFormat="1" ht="80.099999999999994" customHeight="1">
      <c r="A55" s="20" t="s">
        <v>7</v>
      </c>
      <c r="B55" s="43" t="s">
        <v>51</v>
      </c>
      <c r="C55" s="12" t="s">
        <v>40</v>
      </c>
      <c r="D55" s="21">
        <v>1500</v>
      </c>
      <c r="E55" s="22">
        <v>120</v>
      </c>
      <c r="F55" s="1">
        <f>Tabela1143142022[[#This Row],[Quantidade estimada]]*Tabela1143142022[[#This Row],[Estimativa de valor unitário3]]</f>
        <v>180000</v>
      </c>
      <c r="G55" s="12" t="s">
        <v>101</v>
      </c>
      <c r="H55" s="25" t="s">
        <v>92</v>
      </c>
      <c r="I55" s="12" t="s">
        <v>126</v>
      </c>
      <c r="J55" s="12" t="s">
        <v>4</v>
      </c>
      <c r="K55" s="23" t="s">
        <v>79</v>
      </c>
      <c r="L55" s="9"/>
      <c r="M55" s="9"/>
      <c r="N55" s="9"/>
      <c r="O55" s="9"/>
      <c r="P55" s="10"/>
      <c r="Q55" s="11"/>
      <c r="R55" s="11"/>
      <c r="S55" s="11"/>
    </row>
    <row r="56" spans="1:19" s="12" customFormat="1" ht="80.099999999999994" customHeight="1">
      <c r="A56" s="44" t="s">
        <v>18</v>
      </c>
      <c r="B56" s="12" t="s">
        <v>66</v>
      </c>
      <c r="C56" s="12" t="s">
        <v>32</v>
      </c>
      <c r="D56" s="21">
        <v>12</v>
      </c>
      <c r="E56" s="22">
        <v>180000</v>
      </c>
      <c r="F56" s="1">
        <f>Tabela1143142022[[#This Row],[Quantidade estimada]]*Tabela1143142022[[#This Row],[Estimativa de valor unitário3]]</f>
        <v>2160000</v>
      </c>
      <c r="G56" s="12" t="s">
        <v>113</v>
      </c>
      <c r="H56" s="27" t="s">
        <v>92</v>
      </c>
      <c r="I56" s="12" t="s">
        <v>131</v>
      </c>
      <c r="J56" s="12" t="s">
        <v>4</v>
      </c>
      <c r="K56" s="23" t="s">
        <v>79</v>
      </c>
      <c r="L56" s="9"/>
      <c r="M56" s="9"/>
      <c r="N56" s="9"/>
      <c r="O56" s="9"/>
      <c r="P56" s="10"/>
      <c r="Q56" s="11"/>
      <c r="R56" s="11"/>
      <c r="S56" s="11"/>
    </row>
    <row r="57" spans="1:19" s="12" customFormat="1" ht="80.099999999999994" customHeight="1">
      <c r="A57" s="44" t="s">
        <v>18</v>
      </c>
      <c r="B57" s="12" t="s">
        <v>115</v>
      </c>
      <c r="C57" s="12" t="s">
        <v>36</v>
      </c>
      <c r="D57" s="21">
        <v>12</v>
      </c>
      <c r="E57" s="22">
        <v>80041.19</v>
      </c>
      <c r="F57" s="1">
        <f>Tabela1143142022[[#This Row],[Quantidade estimada]]*Tabela1143142022[[#This Row],[Estimativa de valor unitário3]]</f>
        <v>960494.28</v>
      </c>
      <c r="G57" s="12" t="s">
        <v>102</v>
      </c>
      <c r="H57" s="12" t="s">
        <v>92</v>
      </c>
      <c r="I57" s="2" t="s">
        <v>130</v>
      </c>
      <c r="J57" s="12" t="s">
        <v>4</v>
      </c>
      <c r="K57" s="23" t="s">
        <v>79</v>
      </c>
      <c r="L57" s="9"/>
      <c r="M57" s="9"/>
      <c r="N57" s="9"/>
      <c r="O57" s="9"/>
      <c r="P57" s="10"/>
      <c r="Q57" s="11"/>
      <c r="R57" s="11"/>
      <c r="S57" s="11"/>
    </row>
    <row r="58" spans="1:19" s="12" customFormat="1" ht="80.099999999999994" customHeight="1">
      <c r="A58" s="44" t="s">
        <v>18</v>
      </c>
      <c r="B58" s="12" t="s">
        <v>23</v>
      </c>
      <c r="C58" s="12" t="s">
        <v>36</v>
      </c>
      <c r="D58" s="21">
        <v>12</v>
      </c>
      <c r="E58" s="22">
        <v>60000</v>
      </c>
      <c r="F58" s="1">
        <f>Tabela1143142022[[#This Row],[Quantidade estimada]]*Tabela1143142022[[#This Row],[Estimativa de valor unitário3]]</f>
        <v>720000</v>
      </c>
      <c r="G58" s="12" t="s">
        <v>113</v>
      </c>
      <c r="H58" s="25" t="s">
        <v>92</v>
      </c>
      <c r="I58" s="12" t="s">
        <v>131</v>
      </c>
      <c r="J58" s="12" t="s">
        <v>4</v>
      </c>
      <c r="K58" s="23" t="s">
        <v>79</v>
      </c>
      <c r="L58" s="9"/>
      <c r="M58" s="9"/>
      <c r="N58" s="9"/>
      <c r="O58" s="9"/>
      <c r="P58" s="10"/>
      <c r="Q58" s="11"/>
      <c r="R58" s="11"/>
      <c r="S58" s="11"/>
    </row>
    <row r="59" spans="1:19" s="12" customFormat="1" ht="80.099999999999994" customHeight="1">
      <c r="A59" s="44" t="s">
        <v>18</v>
      </c>
      <c r="B59" s="12" t="s">
        <v>25</v>
      </c>
      <c r="C59" s="12" t="s">
        <v>32</v>
      </c>
      <c r="D59" s="21">
        <v>100</v>
      </c>
      <c r="E59" s="22">
        <v>5000</v>
      </c>
      <c r="F59" s="1">
        <f>Tabela1143142022[[#This Row],[Quantidade estimada]]*Tabela1143142022[[#This Row],[Estimativa de valor unitário3]]</f>
        <v>500000</v>
      </c>
      <c r="G59" s="12" t="s">
        <v>101</v>
      </c>
      <c r="H59" s="25" t="s">
        <v>92</v>
      </c>
      <c r="I59" s="12" t="s">
        <v>129</v>
      </c>
      <c r="J59" s="12" t="s">
        <v>4</v>
      </c>
      <c r="K59" s="23" t="s">
        <v>79</v>
      </c>
      <c r="L59" s="9"/>
      <c r="M59" s="9"/>
      <c r="N59" s="9"/>
      <c r="O59" s="9"/>
      <c r="P59" s="10"/>
      <c r="Q59" s="11"/>
      <c r="R59" s="11"/>
      <c r="S59" s="11"/>
    </row>
    <row r="60" spans="1:19" s="12" customFormat="1" ht="80.099999999999994" customHeight="1">
      <c r="A60" s="44" t="s">
        <v>18</v>
      </c>
      <c r="B60" s="12" t="s">
        <v>21</v>
      </c>
      <c r="C60" s="12" t="s">
        <v>36</v>
      </c>
      <c r="D60" s="21">
        <v>12</v>
      </c>
      <c r="E60" s="22">
        <v>41000</v>
      </c>
      <c r="F60" s="1">
        <f>Tabela1143142022[[#This Row],[Quantidade estimada]]*Tabela1143142022[[#This Row],[Estimativa de valor unitário3]]</f>
        <v>492000</v>
      </c>
      <c r="G60" s="12" t="s">
        <v>113</v>
      </c>
      <c r="H60" s="25" t="s">
        <v>92</v>
      </c>
      <c r="I60" s="12" t="s">
        <v>131</v>
      </c>
      <c r="J60" s="12" t="s">
        <v>4</v>
      </c>
      <c r="K60" s="23" t="s">
        <v>79</v>
      </c>
      <c r="L60" s="9"/>
      <c r="M60" s="9"/>
      <c r="N60" s="9"/>
      <c r="O60" s="9"/>
      <c r="P60" s="10"/>
      <c r="Q60" s="11"/>
      <c r="R60" s="11"/>
      <c r="S60" s="11"/>
    </row>
    <row r="61" spans="1:19" s="12" customFormat="1" ht="80.099999999999994" customHeight="1">
      <c r="A61" s="44" t="s">
        <v>18</v>
      </c>
      <c r="B61" s="43" t="s">
        <v>57</v>
      </c>
      <c r="C61" s="12" t="s">
        <v>32</v>
      </c>
      <c r="D61" s="21">
        <v>70</v>
      </c>
      <c r="E61" s="22">
        <v>4500</v>
      </c>
      <c r="F61" s="1">
        <f>Tabela1143142022[[#This Row],[Quantidade estimada]]*Tabela1143142022[[#This Row],[Estimativa de valor unitário3]]</f>
        <v>315000</v>
      </c>
      <c r="G61" s="12" t="s">
        <v>101</v>
      </c>
      <c r="H61" s="25" t="s">
        <v>39</v>
      </c>
      <c r="I61" s="12" t="s">
        <v>129</v>
      </c>
      <c r="J61" s="12" t="s">
        <v>4</v>
      </c>
      <c r="K61" s="23" t="s">
        <v>79</v>
      </c>
      <c r="L61" s="9"/>
      <c r="M61" s="9"/>
      <c r="N61" s="9"/>
      <c r="O61" s="9"/>
      <c r="P61" s="10"/>
      <c r="Q61" s="11"/>
      <c r="R61" s="11"/>
      <c r="S61" s="11"/>
    </row>
    <row r="62" spans="1:19" s="12" customFormat="1" ht="80.099999999999994" customHeight="1">
      <c r="A62" s="44" t="s">
        <v>18</v>
      </c>
      <c r="B62" s="45" t="s">
        <v>27</v>
      </c>
      <c r="C62" s="12" t="s">
        <v>36</v>
      </c>
      <c r="D62" s="21">
        <v>12</v>
      </c>
      <c r="E62" s="22">
        <v>23300</v>
      </c>
      <c r="F62" s="1">
        <f>Tabela1143142022[[#This Row],[Quantidade estimada]]*Tabela1143142022[[#This Row],[Estimativa de valor unitário3]]</f>
        <v>279600</v>
      </c>
      <c r="G62" s="12" t="s">
        <v>113</v>
      </c>
      <c r="H62" s="25" t="s">
        <v>91</v>
      </c>
      <c r="I62" s="12" t="s">
        <v>126</v>
      </c>
      <c r="J62" s="12" t="s">
        <v>4</v>
      </c>
      <c r="K62" s="23" t="s">
        <v>79</v>
      </c>
      <c r="L62" s="9"/>
      <c r="M62" s="9"/>
      <c r="N62" s="9"/>
      <c r="O62" s="9"/>
      <c r="P62" s="10"/>
      <c r="Q62" s="11"/>
      <c r="R62" s="11"/>
      <c r="S62" s="11"/>
    </row>
    <row r="63" spans="1:19" s="12" customFormat="1" ht="80.099999999999994" customHeight="1">
      <c r="A63" s="44" t="s">
        <v>18</v>
      </c>
      <c r="B63" s="12" t="s">
        <v>26</v>
      </c>
      <c r="C63" s="12" t="s">
        <v>36</v>
      </c>
      <c r="D63" s="21">
        <v>12</v>
      </c>
      <c r="E63" s="22">
        <v>20000</v>
      </c>
      <c r="F63" s="1">
        <f>Tabela1143142022[[#This Row],[Quantidade estimada]]*Tabela1143142022[[#This Row],[Estimativa de valor unitário3]]</f>
        <v>240000</v>
      </c>
      <c r="G63" s="12" t="s">
        <v>113</v>
      </c>
      <c r="H63" s="25" t="s">
        <v>39</v>
      </c>
      <c r="I63" s="12" t="s">
        <v>131</v>
      </c>
      <c r="J63" s="23" t="s">
        <v>4</v>
      </c>
      <c r="K63" s="23" t="s">
        <v>79</v>
      </c>
      <c r="L63" s="9"/>
      <c r="M63" s="9"/>
      <c r="N63" s="9"/>
      <c r="O63" s="9"/>
      <c r="P63" s="10"/>
      <c r="Q63" s="11"/>
      <c r="R63" s="11"/>
      <c r="S63" s="11"/>
    </row>
    <row r="64" spans="1:19" s="12" customFormat="1" ht="80.099999999999994" customHeight="1">
      <c r="A64" s="44" t="s">
        <v>18</v>
      </c>
      <c r="B64" s="12" t="s">
        <v>22</v>
      </c>
      <c r="C64" s="12" t="s">
        <v>36</v>
      </c>
      <c r="D64" s="21">
        <v>12</v>
      </c>
      <c r="E64" s="22">
        <v>17000</v>
      </c>
      <c r="F64" s="1">
        <f>Tabela1143142022[[#This Row],[Quantidade estimada]]*Tabela1143142022[[#This Row],[Estimativa de valor unitário3]]</f>
        <v>204000</v>
      </c>
      <c r="G64" s="12" t="s">
        <v>113</v>
      </c>
      <c r="H64" s="43" t="s">
        <v>92</v>
      </c>
      <c r="I64" s="12" t="s">
        <v>131</v>
      </c>
      <c r="J64" s="23" t="s">
        <v>4</v>
      </c>
      <c r="K64" s="23" t="s">
        <v>79</v>
      </c>
      <c r="L64" s="9"/>
      <c r="M64" s="9"/>
      <c r="N64" s="9"/>
      <c r="O64" s="9"/>
      <c r="P64" s="10"/>
      <c r="Q64" s="11"/>
      <c r="R64" s="11"/>
      <c r="S64" s="11"/>
    </row>
    <row r="65" spans="1:19" s="12" customFormat="1" ht="80.099999999999994" customHeight="1">
      <c r="A65" s="44" t="s">
        <v>18</v>
      </c>
      <c r="B65" s="12" t="s">
        <v>24</v>
      </c>
      <c r="C65" s="12" t="s">
        <v>36</v>
      </c>
      <c r="D65" s="21">
        <v>12</v>
      </c>
      <c r="E65" s="22">
        <v>16670</v>
      </c>
      <c r="F65" s="1">
        <f>Tabela1143142022[[#This Row],[Quantidade estimada]]*Tabela1143142022[[#This Row],[Estimativa de valor unitário3]]</f>
        <v>200040</v>
      </c>
      <c r="G65" s="12" t="s">
        <v>113</v>
      </c>
      <c r="H65" s="25" t="s">
        <v>92</v>
      </c>
      <c r="I65" s="12" t="s">
        <v>131</v>
      </c>
      <c r="J65" s="12" t="s">
        <v>4</v>
      </c>
      <c r="K65" s="23" t="s">
        <v>79</v>
      </c>
      <c r="L65" s="9"/>
      <c r="M65" s="9"/>
      <c r="N65" s="9"/>
      <c r="O65" s="9"/>
      <c r="P65" s="10"/>
      <c r="Q65" s="11"/>
      <c r="R65" s="11"/>
      <c r="S65" s="11"/>
    </row>
    <row r="66" spans="1:19" s="12" customFormat="1" ht="80.099999999999994" customHeight="1">
      <c r="A66" s="44" t="s">
        <v>18</v>
      </c>
      <c r="B66" s="12" t="s">
        <v>67</v>
      </c>
      <c r="C66" s="12" t="s">
        <v>36</v>
      </c>
      <c r="D66" s="21">
        <v>12</v>
      </c>
      <c r="E66" s="22">
        <v>10000</v>
      </c>
      <c r="F66" s="1">
        <f>Tabela1143142022[[#This Row],[Quantidade estimada]]*Tabela1143142022[[#This Row],[Estimativa de valor unitário3]]</f>
        <v>120000</v>
      </c>
      <c r="G66" s="12" t="s">
        <v>113</v>
      </c>
      <c r="H66" s="43" t="s">
        <v>92</v>
      </c>
      <c r="I66" s="12" t="s">
        <v>131</v>
      </c>
      <c r="J66" s="23" t="s">
        <v>4</v>
      </c>
      <c r="K66" s="23" t="s">
        <v>79</v>
      </c>
      <c r="L66" s="9"/>
      <c r="M66" s="9"/>
      <c r="N66" s="9"/>
      <c r="O66" s="9"/>
      <c r="P66" s="10"/>
      <c r="Q66" s="11"/>
      <c r="R66" s="11"/>
      <c r="S66" s="11"/>
    </row>
    <row r="67" spans="1:19" s="12" customFormat="1" ht="80.099999999999994" customHeight="1">
      <c r="A67" s="44" t="s">
        <v>18</v>
      </c>
      <c r="B67" s="12" t="s">
        <v>20</v>
      </c>
      <c r="C67" s="12" t="s">
        <v>32</v>
      </c>
      <c r="D67" s="21">
        <v>300</v>
      </c>
      <c r="E67" s="22">
        <v>100</v>
      </c>
      <c r="F67" s="1">
        <f>Tabela1143142022[[#This Row],[Quantidade estimada]]*Tabela1143142022[[#This Row],[Estimativa de valor unitário3]]</f>
        <v>30000</v>
      </c>
      <c r="G67" s="12" t="s">
        <v>113</v>
      </c>
      <c r="H67" s="43" t="s">
        <v>92</v>
      </c>
      <c r="I67" s="12" t="s">
        <v>131</v>
      </c>
      <c r="J67" s="23" t="s">
        <v>4</v>
      </c>
      <c r="K67" s="23" t="s">
        <v>79</v>
      </c>
      <c r="L67" s="9"/>
      <c r="M67" s="9"/>
      <c r="N67" s="9"/>
      <c r="O67" s="9"/>
      <c r="P67" s="10"/>
      <c r="Q67" s="11"/>
      <c r="R67" s="11"/>
      <c r="S67" s="11"/>
    </row>
    <row r="68" spans="1:19" s="12" customFormat="1" ht="80.099999999999994" customHeight="1">
      <c r="A68" s="20" t="s">
        <v>6</v>
      </c>
      <c r="B68" s="12" t="s">
        <v>46</v>
      </c>
      <c r="C68" s="12" t="s">
        <v>36</v>
      </c>
      <c r="D68" s="21">
        <v>12</v>
      </c>
      <c r="E68" s="22">
        <v>766660</v>
      </c>
      <c r="F68" s="1">
        <f>Tabela1143142022[[#This Row],[Quantidade estimada]]*Tabela1143142022[[#This Row],[Estimativa de valor unitário3]]</f>
        <v>9199920</v>
      </c>
      <c r="G68" s="12" t="s">
        <v>113</v>
      </c>
      <c r="H68" s="37" t="s">
        <v>87</v>
      </c>
      <c r="I68" s="12" t="s">
        <v>130</v>
      </c>
      <c r="J68" s="23" t="s">
        <v>4</v>
      </c>
      <c r="K68" s="23" t="s">
        <v>79</v>
      </c>
      <c r="L68" s="9"/>
      <c r="M68" s="9"/>
      <c r="N68" s="9"/>
      <c r="O68" s="9"/>
      <c r="P68" s="10"/>
      <c r="Q68" s="11"/>
      <c r="R68" s="11"/>
      <c r="S68" s="11"/>
    </row>
    <row r="69" spans="1:19" s="12" customFormat="1" ht="80.099999999999994" customHeight="1">
      <c r="A69" s="20" t="s">
        <v>3</v>
      </c>
      <c r="B69" s="12" t="s">
        <v>71</v>
      </c>
      <c r="C69" s="12" t="s">
        <v>32</v>
      </c>
      <c r="D69" s="21">
        <v>2</v>
      </c>
      <c r="E69" s="22">
        <v>2183181</v>
      </c>
      <c r="F69" s="1">
        <f>Tabela1143142022[[#This Row],[Quantidade estimada]]*Tabela1143142022[[#This Row],[Estimativa de valor unitário3]]</f>
        <v>4366362</v>
      </c>
      <c r="G69" s="12" t="s">
        <v>101</v>
      </c>
      <c r="H69" s="37" t="s">
        <v>87</v>
      </c>
      <c r="I69" s="12" t="s">
        <v>129</v>
      </c>
      <c r="J69" s="23" t="s">
        <v>4</v>
      </c>
      <c r="K69" s="23" t="s">
        <v>79</v>
      </c>
      <c r="L69" s="9"/>
      <c r="M69" s="9"/>
      <c r="N69" s="9"/>
      <c r="O69" s="9"/>
      <c r="P69" s="10"/>
      <c r="Q69" s="11"/>
      <c r="R69" s="11"/>
      <c r="S69" s="11"/>
    </row>
    <row r="70" spans="1:19" s="12" customFormat="1" ht="60.75" customHeight="1">
      <c r="A70" s="20" t="s">
        <v>3</v>
      </c>
      <c r="B70" s="3" t="s">
        <v>0</v>
      </c>
      <c r="C70" s="3" t="s">
        <v>30</v>
      </c>
      <c r="D70" s="4">
        <v>300000</v>
      </c>
      <c r="E70" s="5">
        <v>3.6</v>
      </c>
      <c r="F70" s="1">
        <f>Tabela1143142022[[#This Row],[Quantidade estimada]]*Tabela1143142022[[#This Row],[Estimativa de valor unitário3]]</f>
        <v>1080000</v>
      </c>
      <c r="G70" s="12" t="s">
        <v>113</v>
      </c>
      <c r="H70" s="25" t="s">
        <v>91</v>
      </c>
      <c r="I70" s="12" t="s">
        <v>127</v>
      </c>
      <c r="J70" s="23" t="s">
        <v>4</v>
      </c>
      <c r="K70" s="23" t="s">
        <v>79</v>
      </c>
      <c r="L70" s="9"/>
      <c r="M70" s="9"/>
      <c r="N70" s="9"/>
      <c r="O70" s="9"/>
      <c r="P70" s="10"/>
      <c r="Q70" s="11"/>
      <c r="R70" s="11"/>
      <c r="S70" s="11"/>
    </row>
    <row r="71" spans="1:19" s="12" customFormat="1" ht="109.5" customHeight="1">
      <c r="A71" s="20" t="s">
        <v>3</v>
      </c>
      <c r="B71" s="3" t="s">
        <v>60</v>
      </c>
      <c r="C71" s="3" t="s">
        <v>32</v>
      </c>
      <c r="D71" s="4">
        <v>10</v>
      </c>
      <c r="E71" s="5">
        <v>60000</v>
      </c>
      <c r="F71" s="1">
        <f>Tabela1143142022[[#This Row],[Quantidade estimada]]*Tabela1143142022[[#This Row],[Estimativa de valor unitário3]]</f>
        <v>600000</v>
      </c>
      <c r="G71" s="12" t="s">
        <v>101</v>
      </c>
      <c r="H71" s="46" t="s">
        <v>88</v>
      </c>
      <c r="I71" s="12" t="s">
        <v>129</v>
      </c>
      <c r="J71" s="23" t="s">
        <v>4</v>
      </c>
      <c r="K71" s="23" t="s">
        <v>79</v>
      </c>
      <c r="L71" s="9"/>
      <c r="M71" s="9"/>
      <c r="N71" s="9"/>
      <c r="O71" s="9"/>
      <c r="P71" s="10"/>
      <c r="Q71" s="11"/>
      <c r="R71" s="11"/>
      <c r="S71" s="11"/>
    </row>
    <row r="72" spans="1:19" s="12" customFormat="1" ht="80.099999999999994" customHeight="1">
      <c r="A72" s="20" t="s">
        <v>3</v>
      </c>
      <c r="B72" s="3" t="s">
        <v>124</v>
      </c>
      <c r="C72" s="3" t="s">
        <v>32</v>
      </c>
      <c r="D72" s="4">
        <v>120000</v>
      </c>
      <c r="E72" s="5">
        <v>4.333333333333333</v>
      </c>
      <c r="F72" s="1">
        <f>Tabela1143142022[[#This Row],[Quantidade estimada]]*Tabela1143142022[[#This Row],[Estimativa de valor unitário3]]</f>
        <v>519999.99999999994</v>
      </c>
      <c r="G72" s="12" t="s">
        <v>113</v>
      </c>
      <c r="H72" s="46" t="s">
        <v>88</v>
      </c>
      <c r="I72" s="12" t="s">
        <v>127</v>
      </c>
      <c r="J72" s="23" t="s">
        <v>4</v>
      </c>
      <c r="K72" s="23" t="s">
        <v>79</v>
      </c>
      <c r="L72" s="9"/>
      <c r="M72" s="9"/>
      <c r="N72" s="9"/>
      <c r="O72" s="9"/>
      <c r="P72" s="10"/>
      <c r="Q72" s="11"/>
      <c r="R72" s="11"/>
      <c r="S72" s="11"/>
    </row>
    <row r="73" spans="1:19" s="12" customFormat="1" ht="93.75" customHeight="1">
      <c r="A73" s="20" t="s">
        <v>3</v>
      </c>
      <c r="B73" s="3" t="s">
        <v>62</v>
      </c>
      <c r="C73" s="3" t="s">
        <v>32</v>
      </c>
      <c r="D73" s="4">
        <v>1515</v>
      </c>
      <c r="E73" s="5">
        <v>232.11</v>
      </c>
      <c r="F73" s="1">
        <f>Tabela1143142022[[#This Row],[Estimativa de valor unitário3]]*Tabela1143142022[[#This Row],[Quantidade estimada]]</f>
        <v>351646.65</v>
      </c>
      <c r="G73" s="12" t="s">
        <v>101</v>
      </c>
      <c r="H73" s="46" t="s">
        <v>88</v>
      </c>
      <c r="I73" s="12" t="s">
        <v>127</v>
      </c>
      <c r="J73" s="12" t="s">
        <v>4</v>
      </c>
      <c r="K73" s="23" t="s">
        <v>79</v>
      </c>
      <c r="L73" s="9"/>
      <c r="M73" s="9"/>
      <c r="N73" s="9"/>
      <c r="O73" s="9"/>
      <c r="P73" s="10"/>
      <c r="Q73" s="11"/>
      <c r="R73" s="11"/>
      <c r="S73" s="11"/>
    </row>
    <row r="74" spans="1:19" s="12" customFormat="1" ht="84" customHeight="1">
      <c r="A74" s="20" t="s">
        <v>3</v>
      </c>
      <c r="B74" s="47" t="s">
        <v>45</v>
      </c>
      <c r="C74" s="3" t="s">
        <v>30</v>
      </c>
      <c r="D74" s="4">
        <v>78000</v>
      </c>
      <c r="E74" s="5">
        <v>4.0740740740740744</v>
      </c>
      <c r="F74" s="1">
        <f>Tabela1143142022[[#This Row],[Quantidade estimada]]*Tabela1143142022[[#This Row],[Estimativa de valor unitário3]]</f>
        <v>317777.77777777781</v>
      </c>
      <c r="G74" s="12" t="s">
        <v>113</v>
      </c>
      <c r="H74" s="43" t="s">
        <v>91</v>
      </c>
      <c r="I74" s="12" t="s">
        <v>127</v>
      </c>
      <c r="J74" s="12" t="s">
        <v>4</v>
      </c>
      <c r="K74" s="23" t="s">
        <v>80</v>
      </c>
      <c r="L74" s="9"/>
      <c r="M74" s="9"/>
      <c r="N74" s="9"/>
      <c r="O74" s="9"/>
      <c r="P74" s="10"/>
      <c r="Q74" s="11"/>
      <c r="R74" s="11"/>
      <c r="S74" s="11"/>
    </row>
    <row r="75" spans="1:19" s="12" customFormat="1" ht="80.099999999999994" customHeight="1">
      <c r="A75" s="20" t="s">
        <v>3</v>
      </c>
      <c r="B75" s="12" t="s">
        <v>53</v>
      </c>
      <c r="C75" s="12" t="s">
        <v>32</v>
      </c>
      <c r="D75" s="21">
        <v>1</v>
      </c>
      <c r="E75" s="22">
        <v>300000</v>
      </c>
      <c r="F75" s="1">
        <f>Tabela1143142022[[#This Row],[Quantidade estimada]]*Tabela1143142022[[#This Row],[Estimativa de valor unitário3]]</f>
        <v>300000</v>
      </c>
      <c r="G75" s="12" t="s">
        <v>113</v>
      </c>
      <c r="H75" s="25" t="s">
        <v>91</v>
      </c>
      <c r="I75" s="12" t="s">
        <v>126</v>
      </c>
      <c r="J75" s="12" t="s">
        <v>4</v>
      </c>
      <c r="K75" s="23" t="s">
        <v>79</v>
      </c>
      <c r="L75" s="9"/>
      <c r="M75" s="9"/>
      <c r="N75" s="9"/>
      <c r="O75" s="9"/>
      <c r="P75" s="10"/>
      <c r="Q75" s="11"/>
      <c r="R75" s="11"/>
      <c r="S75" s="11"/>
    </row>
    <row r="76" spans="1:19" s="12" customFormat="1" ht="80.099999999999994" customHeight="1">
      <c r="A76" s="20" t="s">
        <v>3</v>
      </c>
      <c r="B76" s="12" t="s">
        <v>49</v>
      </c>
      <c r="C76" s="12" t="s">
        <v>32</v>
      </c>
      <c r="D76" s="21">
        <v>2550</v>
      </c>
      <c r="E76" s="22">
        <v>78.42</v>
      </c>
      <c r="F76" s="1">
        <f>Tabela1143142022[[#This Row],[Quantidade estimada]]*Tabela1143142022[[#This Row],[Estimativa de valor unitário3]]</f>
        <v>199971</v>
      </c>
      <c r="G76" s="12" t="s">
        <v>101</v>
      </c>
      <c r="H76" s="48" t="s">
        <v>88</v>
      </c>
      <c r="I76" s="12" t="s">
        <v>127</v>
      </c>
      <c r="J76" s="12" t="s">
        <v>4</v>
      </c>
      <c r="K76" s="23" t="s">
        <v>79</v>
      </c>
      <c r="L76" s="9"/>
      <c r="M76" s="9"/>
      <c r="N76" s="9"/>
      <c r="O76" s="9"/>
      <c r="P76" s="10"/>
      <c r="Q76" s="11"/>
      <c r="R76" s="11"/>
      <c r="S76" s="11"/>
    </row>
    <row r="77" spans="1:19" s="12" customFormat="1" ht="80.099999999999994" customHeight="1">
      <c r="A77" s="20" t="s">
        <v>3</v>
      </c>
      <c r="B77" s="12" t="s">
        <v>50</v>
      </c>
      <c r="C77" s="23" t="s">
        <v>32</v>
      </c>
      <c r="D77" s="21">
        <v>1320</v>
      </c>
      <c r="E77" s="26">
        <v>51.66</v>
      </c>
      <c r="F77" s="1">
        <f>Tabela1143142022[[#This Row],[Quantidade estimada]]*Tabela1143142022[[#This Row],[Estimativa de valor unitário3]]</f>
        <v>68191.199999999997</v>
      </c>
      <c r="G77" s="12" t="s">
        <v>101</v>
      </c>
      <c r="H77" s="24" t="s">
        <v>89</v>
      </c>
      <c r="I77" s="12" t="s">
        <v>127</v>
      </c>
      <c r="J77" s="12" t="s">
        <v>4</v>
      </c>
      <c r="K77" s="23" t="s">
        <v>79</v>
      </c>
      <c r="L77" s="9"/>
      <c r="M77" s="9"/>
      <c r="N77" s="9"/>
      <c r="O77" s="9"/>
      <c r="P77" s="10"/>
      <c r="Q77" s="11"/>
      <c r="R77" s="11"/>
      <c r="S77" s="11"/>
    </row>
    <row r="78" spans="1:19" s="12" customFormat="1" ht="80.099999999999994" customHeight="1">
      <c r="A78" s="20" t="s">
        <v>3</v>
      </c>
      <c r="B78" s="3" t="s">
        <v>1</v>
      </c>
      <c r="C78" s="6" t="s">
        <v>32</v>
      </c>
      <c r="D78" s="4">
        <v>300</v>
      </c>
      <c r="E78" s="7">
        <v>80</v>
      </c>
      <c r="F78" s="1">
        <f>Tabela1143142022[[#This Row],[Quantidade estimada]]*Tabela1143142022[[#This Row],[Estimativa de valor unitário3]]</f>
        <v>24000</v>
      </c>
      <c r="G78" s="12" t="s">
        <v>101</v>
      </c>
      <c r="H78" s="31" t="s">
        <v>88</v>
      </c>
      <c r="I78" s="12" t="s">
        <v>126</v>
      </c>
      <c r="J78" s="12" t="s">
        <v>4</v>
      </c>
      <c r="K78" s="23" t="s">
        <v>79</v>
      </c>
      <c r="L78" s="9"/>
      <c r="M78" s="9"/>
      <c r="N78" s="9"/>
      <c r="O78" s="9"/>
      <c r="P78" s="10"/>
      <c r="Q78" s="11"/>
      <c r="R78" s="11"/>
      <c r="S78" s="11"/>
    </row>
    <row r="79" spans="1:19" s="12" customFormat="1" ht="48">
      <c r="A79" s="20" t="s">
        <v>3</v>
      </c>
      <c r="B79" s="3" t="s">
        <v>2</v>
      </c>
      <c r="C79" s="6" t="s">
        <v>32</v>
      </c>
      <c r="D79" s="4">
        <v>300</v>
      </c>
      <c r="E79" s="7">
        <v>80</v>
      </c>
      <c r="F79" s="1">
        <f>Tabela1143142022[[#This Row],[Quantidade estimada]]*Tabela1143142022[[#This Row],[Estimativa de valor unitário3]]</f>
        <v>24000</v>
      </c>
      <c r="G79" s="12" t="s">
        <v>101</v>
      </c>
      <c r="H79" s="49" t="s">
        <v>88</v>
      </c>
      <c r="I79" s="12" t="s">
        <v>126</v>
      </c>
      <c r="J79" s="45" t="s">
        <v>4</v>
      </c>
      <c r="K79" s="23" t="s">
        <v>79</v>
      </c>
      <c r="L79" s="9"/>
      <c r="M79" s="9"/>
      <c r="N79" s="9"/>
      <c r="O79" s="9"/>
      <c r="P79" s="10"/>
      <c r="Q79" s="11"/>
      <c r="R79" s="11"/>
      <c r="S79" s="11"/>
    </row>
    <row r="80" spans="1:19" s="55" customFormat="1" ht="18" customHeight="1">
      <c r="A80" s="50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2"/>
      <c r="M80" s="52"/>
      <c r="N80" s="52"/>
      <c r="O80" s="52"/>
      <c r="P80" s="53"/>
      <c r="Q80" s="54"/>
      <c r="R80" s="54"/>
      <c r="S80" s="54"/>
    </row>
    <row r="81" spans="1:19" s="55" customFormat="1" ht="18" customHeight="1">
      <c r="A81" s="51" t="s">
        <v>133</v>
      </c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2"/>
      <c r="M81" s="52"/>
      <c r="N81" s="52"/>
      <c r="O81" s="52"/>
      <c r="P81" s="53"/>
      <c r="Q81" s="54"/>
      <c r="R81" s="54"/>
      <c r="S81" s="54"/>
    </row>
    <row r="82" spans="1:19" s="55" customFormat="1" ht="18" customHeight="1">
      <c r="A82" s="51" t="s">
        <v>134</v>
      </c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2"/>
      <c r="M82" s="52"/>
      <c r="N82" s="52"/>
      <c r="O82" s="52"/>
      <c r="P82" s="53"/>
      <c r="Q82" s="54"/>
      <c r="R82" s="54"/>
      <c r="S82" s="54"/>
    </row>
    <row r="83" spans="1:19" s="55" customFormat="1" ht="18" customHeight="1">
      <c r="A83" s="51" t="s">
        <v>135</v>
      </c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2"/>
      <c r="M83" s="52"/>
      <c r="N83" s="52"/>
      <c r="O83" s="52"/>
      <c r="P83" s="53"/>
      <c r="Q83" s="54"/>
      <c r="R83" s="54"/>
      <c r="S83" s="54"/>
    </row>
    <row r="84" spans="1:19" s="55" customFormat="1" ht="15.75">
      <c r="A84" s="51" t="s">
        <v>136</v>
      </c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2"/>
      <c r="M84" s="52"/>
      <c r="N84" s="52"/>
      <c r="O84" s="52"/>
      <c r="P84" s="53"/>
      <c r="Q84" s="54"/>
      <c r="R84" s="54"/>
      <c r="S84" s="54"/>
    </row>
    <row r="85" spans="1:19" s="9" customFormat="1" ht="80.099999999999994" customHeight="1"/>
    <row r="86" spans="1:19" s="9" customFormat="1" ht="80.099999999999994" customHeight="1"/>
    <row r="87" spans="1:19" s="9" customFormat="1" ht="80.099999999999994" customHeight="1"/>
    <row r="88" spans="1:19" s="9" customFormat="1" ht="80.099999999999994" customHeight="1"/>
    <row r="89" spans="1:19" s="9" customFormat="1" ht="80.099999999999994" customHeight="1"/>
    <row r="90" spans="1:19" s="9" customFormat="1" ht="80.099999999999994" customHeight="1"/>
    <row r="91" spans="1:19" s="9" customFormat="1" ht="80.099999999999994" customHeight="1"/>
    <row r="92" spans="1:19" s="9" customFormat="1" ht="80.099999999999994" customHeight="1"/>
    <row r="93" spans="1:19" s="9" customFormat="1" ht="80.099999999999994" customHeight="1"/>
    <row r="94" spans="1:19" s="9" customFormat="1" ht="80.099999999999994" customHeight="1"/>
    <row r="95" spans="1:19" s="9" customFormat="1" ht="80.099999999999994" customHeight="1"/>
    <row r="96" spans="1:19" s="9" customFormat="1" ht="80.099999999999994" customHeight="1"/>
    <row r="97" s="9" customFormat="1" ht="80.099999999999994" customHeight="1"/>
    <row r="98" s="9" customFormat="1" ht="80.099999999999994" customHeight="1"/>
    <row r="99" s="9" customFormat="1" ht="80.099999999999994" customHeight="1"/>
    <row r="100" s="9" customFormat="1" ht="80.099999999999994" customHeight="1"/>
    <row r="101" s="9" customFormat="1" ht="80.099999999999994" customHeight="1"/>
    <row r="102" s="9" customFormat="1" ht="80.099999999999994" customHeight="1"/>
    <row r="103" s="9" customFormat="1" ht="80.099999999999994" customHeight="1"/>
    <row r="104" s="9" customFormat="1" ht="80.099999999999994" customHeight="1"/>
    <row r="105" s="9" customFormat="1" ht="80.099999999999994" customHeight="1"/>
    <row r="106" s="9" customFormat="1" ht="80.099999999999994" customHeight="1"/>
    <row r="107" s="9" customFormat="1" ht="80.099999999999994" customHeight="1"/>
    <row r="108" s="9" customFormat="1" ht="80.099999999999994" customHeight="1"/>
    <row r="109" s="9" customFormat="1" ht="80.099999999999994" customHeight="1"/>
    <row r="110" s="9" customFormat="1" ht="80.099999999999994" customHeight="1"/>
    <row r="111" s="9" customFormat="1" ht="80.099999999999994" customHeight="1"/>
    <row r="112" s="9" customFormat="1" ht="80.099999999999994" customHeight="1"/>
    <row r="113" s="9" customFormat="1" ht="80.099999999999994" customHeight="1"/>
    <row r="114" s="9" customFormat="1" ht="80.099999999999994" customHeight="1"/>
    <row r="115" s="9" customFormat="1" ht="80.099999999999994" customHeight="1"/>
    <row r="116" s="9" customFormat="1" ht="80.099999999999994" customHeight="1"/>
    <row r="117" s="9" customFormat="1" ht="80.099999999999994" customHeight="1"/>
    <row r="118" s="9" customFormat="1" ht="80.099999999999994" customHeight="1"/>
    <row r="119" s="9" customFormat="1" ht="80.099999999999994" customHeight="1"/>
    <row r="120" s="9" customFormat="1" ht="80.099999999999994" customHeight="1"/>
    <row r="121" s="9" customFormat="1" ht="80.099999999999994" customHeight="1"/>
    <row r="122" s="9" customFormat="1" ht="80.099999999999994" customHeight="1"/>
    <row r="123" s="9" customFormat="1" ht="80.099999999999994" customHeight="1"/>
    <row r="124" s="9" customFormat="1" ht="80.099999999999994" customHeight="1"/>
    <row r="125" s="9" customFormat="1" ht="80.099999999999994" customHeight="1"/>
    <row r="126" s="9" customFormat="1" ht="80.099999999999994" customHeight="1"/>
    <row r="127" s="9" customFormat="1" ht="80.099999999999994" customHeight="1"/>
    <row r="128" s="9" customFormat="1" ht="80.099999999999994" customHeight="1"/>
    <row r="129" s="9" customFormat="1" ht="80.099999999999994" customHeight="1"/>
    <row r="130" s="9" customFormat="1" ht="80.099999999999994" customHeight="1"/>
    <row r="131" s="9" customFormat="1" ht="80.099999999999994" customHeight="1"/>
    <row r="132" s="9" customFormat="1" ht="80.099999999999994" customHeight="1"/>
    <row r="133" s="9" customFormat="1" ht="80.099999999999994" customHeight="1"/>
    <row r="134" s="9" customFormat="1" ht="80.099999999999994" customHeight="1"/>
    <row r="135" s="9" customFormat="1" ht="80.099999999999994" customHeight="1"/>
    <row r="136" s="9" customFormat="1" ht="80.099999999999994" customHeight="1"/>
    <row r="137" s="9" customFormat="1" ht="80.099999999999994" customHeight="1"/>
    <row r="138" s="9" customFormat="1" ht="80.099999999999994" customHeight="1"/>
    <row r="139" s="9" customFormat="1" ht="80.099999999999994" customHeight="1"/>
    <row r="140" s="9" customFormat="1" ht="80.099999999999994" customHeight="1"/>
    <row r="141" s="9" customFormat="1" ht="80.099999999999994" customHeight="1"/>
    <row r="142" s="9" customFormat="1" ht="80.099999999999994" customHeight="1"/>
    <row r="143" s="9" customFormat="1" ht="80.099999999999994" customHeight="1"/>
    <row r="144" s="9" customFormat="1" ht="80.099999999999994" customHeight="1"/>
    <row r="145" spans="1:19" s="9" customFormat="1" ht="80.099999999999994" customHeight="1"/>
    <row r="146" spans="1:19" s="9" customFormat="1" ht="80.099999999999994" customHeight="1"/>
    <row r="147" spans="1:19" s="9" customFormat="1" ht="80.099999999999994" customHeight="1"/>
    <row r="148" spans="1:19" s="9" customFormat="1" ht="80.099999999999994" customHeight="1"/>
    <row r="149" spans="1:19" s="9" customFormat="1" ht="80.099999999999994" customHeight="1"/>
    <row r="150" spans="1:19" s="9" customFormat="1" ht="80.099999999999994" customHeight="1"/>
    <row r="151" spans="1:19" s="9" customFormat="1" ht="80.099999999999994" customHeight="1"/>
    <row r="152" spans="1:19" s="12" customFormat="1" ht="80.099999999999994" customHeight="1">
      <c r="A152" s="10"/>
      <c r="B152" s="11"/>
      <c r="C152" s="11"/>
      <c r="D152" s="11"/>
      <c r="E152" s="11"/>
      <c r="F152" s="11"/>
      <c r="G152" s="11"/>
      <c r="H152" s="11"/>
      <c r="I152" s="11"/>
      <c r="J152" s="11"/>
      <c r="K152" s="56"/>
      <c r="L152" s="9"/>
      <c r="M152" s="9"/>
      <c r="N152" s="9"/>
      <c r="O152" s="9"/>
      <c r="P152" s="10"/>
      <c r="Q152" s="11"/>
      <c r="R152" s="11"/>
      <c r="S152" s="11"/>
    </row>
    <row r="153" spans="1:19" s="12" customFormat="1" ht="80.099999999999994" customHeight="1">
      <c r="A153" s="10"/>
      <c r="B153" s="11"/>
      <c r="C153" s="11"/>
      <c r="D153" s="11"/>
      <c r="E153" s="11"/>
      <c r="F153" s="11"/>
      <c r="G153" s="11"/>
      <c r="H153" s="11"/>
      <c r="I153" s="11"/>
      <c r="J153" s="11"/>
      <c r="K153" s="56"/>
      <c r="L153" s="9"/>
      <c r="M153" s="9"/>
      <c r="N153" s="9"/>
      <c r="O153" s="9"/>
      <c r="P153" s="10"/>
      <c r="Q153" s="11"/>
      <c r="R153" s="11"/>
      <c r="S153" s="11"/>
    </row>
    <row r="154" spans="1:19" s="12" customFormat="1" ht="80.099999999999994" customHeight="1">
      <c r="A154" s="10"/>
      <c r="B154" s="11"/>
      <c r="C154" s="11"/>
      <c r="D154" s="11"/>
      <c r="E154" s="11"/>
      <c r="F154" s="11"/>
      <c r="G154" s="11"/>
      <c r="H154" s="11"/>
      <c r="I154" s="11"/>
      <c r="J154" s="11"/>
      <c r="K154" s="56"/>
      <c r="L154" s="9"/>
      <c r="M154" s="9"/>
      <c r="N154" s="9"/>
      <c r="O154" s="9"/>
      <c r="P154" s="10"/>
      <c r="Q154" s="11"/>
      <c r="R154" s="11"/>
      <c r="S154" s="11"/>
    </row>
    <row r="155" spans="1:19" s="12" customFormat="1" ht="80.099999999999994" customHeight="1">
      <c r="A155" s="10"/>
      <c r="B155" s="11"/>
      <c r="C155" s="11"/>
      <c r="D155" s="11"/>
      <c r="E155" s="11"/>
      <c r="F155" s="11"/>
      <c r="G155" s="11"/>
      <c r="H155" s="11"/>
      <c r="I155" s="11"/>
      <c r="J155" s="11"/>
      <c r="K155" s="56"/>
      <c r="L155" s="9"/>
      <c r="M155" s="9"/>
      <c r="N155" s="9"/>
      <c r="O155" s="9"/>
      <c r="P155" s="10"/>
      <c r="Q155" s="11"/>
      <c r="R155" s="11"/>
      <c r="S155" s="11"/>
    </row>
    <row r="156" spans="1:19" s="12" customFormat="1" ht="80.099999999999994" customHeight="1">
      <c r="A156" s="10"/>
      <c r="B156" s="11"/>
      <c r="C156" s="11"/>
      <c r="D156" s="11"/>
      <c r="E156" s="11"/>
      <c r="F156" s="11"/>
      <c r="G156" s="11"/>
      <c r="H156" s="11"/>
      <c r="I156" s="11"/>
      <c r="J156" s="11"/>
      <c r="K156" s="56"/>
      <c r="L156" s="9"/>
      <c r="M156" s="9"/>
      <c r="N156" s="9"/>
      <c r="O156" s="9"/>
      <c r="P156" s="10"/>
      <c r="Q156" s="11"/>
      <c r="R156" s="11"/>
      <c r="S156" s="11"/>
    </row>
    <row r="157" spans="1:19" s="12" customFormat="1" ht="80.099999999999994" customHeight="1">
      <c r="A157" s="10"/>
      <c r="B157" s="11"/>
      <c r="C157" s="11"/>
      <c r="D157" s="11"/>
      <c r="E157" s="11"/>
      <c r="F157" s="11"/>
      <c r="G157" s="11"/>
      <c r="H157" s="11"/>
      <c r="I157" s="11"/>
      <c r="J157" s="11"/>
      <c r="K157" s="56"/>
      <c r="L157" s="9"/>
      <c r="M157" s="9"/>
      <c r="N157" s="9"/>
      <c r="O157" s="9"/>
      <c r="P157" s="10"/>
      <c r="Q157" s="11"/>
      <c r="R157" s="11"/>
      <c r="S157" s="11"/>
    </row>
    <row r="158" spans="1:19" s="12" customFormat="1" ht="80.099999999999994" customHeight="1">
      <c r="A158" s="10"/>
      <c r="B158" s="11"/>
      <c r="C158" s="11"/>
      <c r="D158" s="11"/>
      <c r="E158" s="11"/>
      <c r="F158" s="11"/>
      <c r="G158" s="11"/>
      <c r="H158" s="11"/>
      <c r="I158" s="11"/>
      <c r="J158" s="11"/>
      <c r="K158" s="56"/>
      <c r="L158" s="9"/>
      <c r="M158" s="9"/>
      <c r="N158" s="9"/>
      <c r="O158" s="9"/>
      <c r="P158" s="10"/>
      <c r="Q158" s="11"/>
      <c r="R158" s="11"/>
      <c r="S158" s="11"/>
    </row>
    <row r="159" spans="1:19" s="12" customFormat="1" ht="80.099999999999994" customHeight="1">
      <c r="A159" s="10"/>
      <c r="B159" s="11"/>
      <c r="C159" s="11"/>
      <c r="D159" s="11"/>
      <c r="E159" s="11"/>
      <c r="F159" s="11"/>
      <c r="G159" s="11"/>
      <c r="H159" s="11"/>
      <c r="I159" s="11"/>
      <c r="J159" s="11"/>
      <c r="K159" s="56"/>
      <c r="L159" s="9"/>
      <c r="M159" s="9"/>
      <c r="N159" s="9"/>
      <c r="O159" s="9"/>
      <c r="P159" s="10"/>
      <c r="Q159" s="11"/>
      <c r="R159" s="11"/>
      <c r="S159" s="11"/>
    </row>
    <row r="160" spans="1:19" s="12" customFormat="1" ht="80.099999999999994" customHeight="1">
      <c r="A160" s="10"/>
      <c r="B160" s="11"/>
      <c r="C160" s="11"/>
      <c r="D160" s="11"/>
      <c r="E160" s="11"/>
      <c r="F160" s="11"/>
      <c r="G160" s="11"/>
      <c r="H160" s="11"/>
      <c r="I160" s="11"/>
      <c r="J160" s="11"/>
      <c r="K160" s="56"/>
      <c r="L160" s="9"/>
      <c r="M160" s="9"/>
      <c r="N160" s="9"/>
      <c r="O160" s="9"/>
      <c r="P160" s="10"/>
      <c r="Q160" s="11"/>
      <c r="R160" s="11"/>
      <c r="S160" s="11"/>
    </row>
    <row r="161" spans="1:19" s="12" customFormat="1" ht="80.099999999999994" customHeight="1">
      <c r="A161" s="10"/>
      <c r="B161" s="11"/>
      <c r="C161" s="11"/>
      <c r="D161" s="11"/>
      <c r="E161" s="11"/>
      <c r="F161" s="11"/>
      <c r="G161" s="11"/>
      <c r="H161" s="11"/>
      <c r="I161" s="11"/>
      <c r="J161" s="11"/>
      <c r="K161" s="56"/>
      <c r="L161" s="9"/>
      <c r="M161" s="9"/>
      <c r="N161" s="9"/>
      <c r="O161" s="9"/>
      <c r="P161" s="10"/>
      <c r="Q161" s="11"/>
      <c r="R161" s="11"/>
      <c r="S161" s="11"/>
    </row>
    <row r="162" spans="1:19" s="12" customFormat="1" ht="80.099999999999994" customHeight="1">
      <c r="A162" s="10"/>
      <c r="B162" s="11"/>
      <c r="C162" s="11"/>
      <c r="D162" s="11"/>
      <c r="E162" s="11"/>
      <c r="F162" s="11"/>
      <c r="G162" s="11"/>
      <c r="H162" s="11"/>
      <c r="I162" s="11"/>
      <c r="J162" s="11"/>
      <c r="K162" s="56"/>
      <c r="L162" s="9"/>
      <c r="M162" s="9"/>
      <c r="N162" s="9"/>
      <c r="O162" s="9"/>
      <c r="P162" s="10"/>
      <c r="Q162" s="11"/>
      <c r="R162" s="11"/>
      <c r="S162" s="11"/>
    </row>
    <row r="163" spans="1:19" s="12" customFormat="1" ht="80.099999999999994" customHeight="1">
      <c r="A163" s="10"/>
      <c r="B163" s="11"/>
      <c r="C163" s="11"/>
      <c r="D163" s="11"/>
      <c r="E163" s="11"/>
      <c r="F163" s="11"/>
      <c r="G163" s="11"/>
      <c r="H163" s="11"/>
      <c r="I163" s="11"/>
      <c r="J163" s="11"/>
      <c r="K163" s="56"/>
      <c r="L163" s="9"/>
      <c r="M163" s="9"/>
      <c r="N163" s="9"/>
      <c r="O163" s="9"/>
      <c r="P163" s="10"/>
      <c r="Q163" s="11"/>
      <c r="R163" s="11"/>
      <c r="S163" s="11"/>
    </row>
    <row r="164" spans="1:19" s="12" customFormat="1" ht="80.099999999999994" customHeight="1">
      <c r="A164" s="10"/>
      <c r="B164" s="11"/>
      <c r="C164" s="11"/>
      <c r="D164" s="11"/>
      <c r="E164" s="11"/>
      <c r="F164" s="11"/>
      <c r="G164" s="11"/>
      <c r="H164" s="11"/>
      <c r="I164" s="11"/>
      <c r="J164" s="11"/>
      <c r="K164" s="56"/>
      <c r="L164" s="9"/>
      <c r="M164" s="9"/>
      <c r="N164" s="9"/>
      <c r="O164" s="9"/>
      <c r="P164" s="10"/>
      <c r="Q164" s="11"/>
      <c r="R164" s="11"/>
      <c r="S164" s="11"/>
    </row>
    <row r="165" spans="1:19" s="12" customFormat="1" ht="80.099999999999994" customHeight="1">
      <c r="A165" s="10"/>
      <c r="B165" s="11"/>
      <c r="C165" s="11"/>
      <c r="D165" s="11"/>
      <c r="E165" s="11"/>
      <c r="F165" s="11"/>
      <c r="G165" s="11"/>
      <c r="H165" s="11"/>
      <c r="I165" s="11"/>
      <c r="J165" s="11"/>
      <c r="K165" s="56"/>
      <c r="L165" s="9"/>
      <c r="M165" s="9"/>
      <c r="N165" s="9"/>
      <c r="O165" s="9"/>
      <c r="P165" s="10"/>
      <c r="Q165" s="11"/>
      <c r="R165" s="11"/>
      <c r="S165" s="11"/>
    </row>
    <row r="166" spans="1:19" s="12" customFormat="1" ht="80.099999999999994" customHeight="1">
      <c r="A166" s="10"/>
      <c r="B166" s="11"/>
      <c r="C166" s="11"/>
      <c r="D166" s="11"/>
      <c r="E166" s="11"/>
      <c r="F166" s="11"/>
      <c r="G166" s="11"/>
      <c r="H166" s="11"/>
      <c r="I166" s="11"/>
      <c r="J166" s="11"/>
      <c r="K166" s="56"/>
      <c r="L166" s="9"/>
      <c r="M166" s="9"/>
      <c r="N166" s="9"/>
      <c r="O166" s="9"/>
      <c r="P166" s="10"/>
      <c r="Q166" s="11"/>
      <c r="R166" s="11"/>
      <c r="S166" s="11"/>
    </row>
    <row r="167" spans="1:19" s="12" customFormat="1" ht="80.099999999999994" customHeight="1">
      <c r="A167" s="10"/>
      <c r="B167" s="11"/>
      <c r="C167" s="11"/>
      <c r="D167" s="11"/>
      <c r="E167" s="11"/>
      <c r="F167" s="11"/>
      <c r="G167" s="11"/>
      <c r="H167" s="11"/>
      <c r="I167" s="11"/>
      <c r="J167" s="11"/>
      <c r="K167" s="56"/>
      <c r="L167" s="9"/>
      <c r="M167" s="9"/>
      <c r="N167" s="9"/>
      <c r="O167" s="9"/>
      <c r="P167" s="10"/>
      <c r="Q167" s="11"/>
      <c r="R167" s="11"/>
      <c r="S167" s="11"/>
    </row>
    <row r="168" spans="1:19" s="12" customFormat="1" ht="80.099999999999994" customHeight="1">
      <c r="A168" s="10"/>
      <c r="B168" s="11"/>
      <c r="C168" s="11"/>
      <c r="D168" s="11"/>
      <c r="E168" s="11"/>
      <c r="F168" s="11"/>
      <c r="G168" s="11"/>
      <c r="H168" s="11"/>
      <c r="I168" s="11"/>
      <c r="J168" s="11"/>
      <c r="K168" s="56"/>
      <c r="L168" s="9"/>
      <c r="M168" s="9"/>
      <c r="N168" s="9"/>
      <c r="O168" s="9"/>
      <c r="P168" s="10"/>
      <c r="Q168" s="11"/>
      <c r="R168" s="11"/>
      <c r="S168" s="11"/>
    </row>
    <row r="169" spans="1:19" s="12" customFormat="1" ht="80.099999999999994" customHeight="1">
      <c r="A169" s="10"/>
      <c r="B169" s="11"/>
      <c r="C169" s="11"/>
      <c r="D169" s="11"/>
      <c r="E169" s="11"/>
      <c r="F169" s="11"/>
      <c r="G169" s="11"/>
      <c r="H169" s="11"/>
      <c r="I169" s="11"/>
      <c r="J169" s="11"/>
      <c r="K169" s="56"/>
      <c r="L169" s="9"/>
      <c r="M169" s="9"/>
      <c r="N169" s="9"/>
      <c r="O169" s="9"/>
      <c r="P169" s="10"/>
      <c r="Q169" s="11"/>
      <c r="R169" s="11"/>
      <c r="S169" s="11"/>
    </row>
    <row r="170" spans="1:19" s="12" customFormat="1" ht="80.099999999999994" customHeight="1">
      <c r="A170" s="10"/>
      <c r="B170" s="11"/>
      <c r="C170" s="11"/>
      <c r="D170" s="11"/>
      <c r="E170" s="11"/>
      <c r="F170" s="11"/>
      <c r="G170" s="11"/>
      <c r="H170" s="11"/>
      <c r="I170" s="11"/>
      <c r="J170" s="11"/>
      <c r="K170" s="56"/>
      <c r="L170" s="9"/>
      <c r="M170" s="9"/>
      <c r="N170" s="9"/>
      <c r="O170" s="9"/>
      <c r="P170" s="10"/>
      <c r="Q170" s="11"/>
      <c r="R170" s="11"/>
      <c r="S170" s="11"/>
    </row>
    <row r="171" spans="1:19" s="12" customFormat="1" ht="80.099999999999994" customHeight="1">
      <c r="A171" s="10"/>
      <c r="B171" s="11"/>
      <c r="C171" s="11"/>
      <c r="D171" s="11"/>
      <c r="E171" s="11"/>
      <c r="F171" s="11"/>
      <c r="G171" s="11"/>
      <c r="H171" s="11"/>
      <c r="I171" s="11"/>
      <c r="J171" s="11"/>
      <c r="K171" s="56"/>
      <c r="L171" s="9"/>
      <c r="M171" s="9"/>
      <c r="N171" s="9"/>
      <c r="O171" s="9"/>
      <c r="P171" s="10"/>
      <c r="Q171" s="11"/>
      <c r="R171" s="11"/>
      <c r="S171" s="11"/>
    </row>
    <row r="172" spans="1:19" s="12" customFormat="1" ht="80.099999999999994" customHeight="1">
      <c r="A172" s="10"/>
      <c r="B172" s="11"/>
      <c r="C172" s="11"/>
      <c r="D172" s="11"/>
      <c r="E172" s="11"/>
      <c r="F172" s="11"/>
      <c r="G172" s="11"/>
      <c r="H172" s="11"/>
      <c r="I172" s="11"/>
      <c r="J172" s="11"/>
      <c r="K172" s="56"/>
      <c r="L172" s="9"/>
      <c r="M172" s="9"/>
      <c r="N172" s="9"/>
      <c r="O172" s="9"/>
      <c r="P172" s="10"/>
      <c r="Q172" s="11"/>
      <c r="R172" s="11"/>
      <c r="S172" s="11"/>
    </row>
    <row r="173" spans="1:19" s="12" customFormat="1" ht="80.099999999999994" customHeight="1">
      <c r="A173" s="10"/>
      <c r="B173" s="11"/>
      <c r="C173" s="11"/>
      <c r="D173" s="11"/>
      <c r="E173" s="11"/>
      <c r="F173" s="11"/>
      <c r="G173" s="11"/>
      <c r="H173" s="11"/>
      <c r="I173" s="11"/>
      <c r="J173" s="11"/>
      <c r="K173" s="56"/>
      <c r="L173" s="9"/>
      <c r="M173" s="9"/>
      <c r="N173" s="9"/>
      <c r="O173" s="9"/>
      <c r="P173" s="10"/>
      <c r="Q173" s="11"/>
      <c r="R173" s="11"/>
      <c r="S173" s="11"/>
    </row>
    <row r="174" spans="1:19" s="12" customFormat="1" ht="80.099999999999994" customHeight="1">
      <c r="A174" s="10"/>
      <c r="B174" s="11"/>
      <c r="C174" s="11"/>
      <c r="D174" s="11"/>
      <c r="E174" s="11"/>
      <c r="F174" s="11"/>
      <c r="G174" s="11"/>
      <c r="H174" s="11"/>
      <c r="I174" s="11"/>
      <c r="J174" s="11"/>
      <c r="K174" s="56"/>
      <c r="L174" s="9"/>
      <c r="M174" s="9"/>
      <c r="N174" s="9"/>
      <c r="O174" s="9"/>
      <c r="P174" s="10"/>
      <c r="Q174" s="11"/>
      <c r="R174" s="11"/>
      <c r="S174" s="11"/>
    </row>
    <row r="175" spans="1:19" s="12" customFormat="1" ht="80.099999999999994" customHeight="1">
      <c r="A175" s="10"/>
      <c r="B175" s="11"/>
      <c r="C175" s="11"/>
      <c r="D175" s="11"/>
      <c r="E175" s="11"/>
      <c r="F175" s="11"/>
      <c r="G175" s="11"/>
      <c r="H175" s="11"/>
      <c r="I175" s="11"/>
      <c r="J175" s="11"/>
      <c r="K175" s="56"/>
      <c r="L175" s="9"/>
      <c r="M175" s="9"/>
      <c r="N175" s="9"/>
      <c r="O175" s="9"/>
      <c r="P175" s="10"/>
      <c r="Q175" s="11"/>
      <c r="R175" s="11"/>
      <c r="S175" s="11"/>
    </row>
    <row r="176" spans="1:19" s="12" customFormat="1" ht="80.099999999999994" customHeight="1">
      <c r="A176" s="10"/>
      <c r="B176" s="11"/>
      <c r="C176" s="11"/>
      <c r="D176" s="11"/>
      <c r="E176" s="11"/>
      <c r="F176" s="11"/>
      <c r="G176" s="11"/>
      <c r="H176" s="11"/>
      <c r="I176" s="11"/>
      <c r="J176" s="11"/>
      <c r="K176" s="56"/>
      <c r="L176" s="9"/>
      <c r="M176" s="9"/>
      <c r="N176" s="9"/>
      <c r="O176" s="9"/>
      <c r="P176" s="10"/>
      <c r="Q176" s="11"/>
      <c r="R176" s="11"/>
      <c r="S176" s="11"/>
    </row>
    <row r="177" spans="1:19" s="12" customFormat="1" ht="80.099999999999994" customHeight="1">
      <c r="A177" s="10"/>
      <c r="B177" s="11"/>
      <c r="C177" s="11"/>
      <c r="D177" s="11"/>
      <c r="E177" s="11"/>
      <c r="F177" s="11"/>
      <c r="G177" s="11"/>
      <c r="H177" s="11"/>
      <c r="I177" s="11"/>
      <c r="J177" s="11"/>
      <c r="K177" s="56"/>
      <c r="L177" s="9"/>
      <c r="M177" s="9"/>
      <c r="N177" s="9"/>
      <c r="O177" s="9"/>
      <c r="P177" s="10"/>
      <c r="Q177" s="11"/>
      <c r="R177" s="11"/>
      <c r="S177" s="11"/>
    </row>
    <row r="178" spans="1:19" s="12" customFormat="1" ht="80.099999999999994" customHeight="1">
      <c r="A178" s="10"/>
      <c r="B178" s="11"/>
      <c r="C178" s="11"/>
      <c r="D178" s="11"/>
      <c r="E178" s="11"/>
      <c r="F178" s="11"/>
      <c r="G178" s="11"/>
      <c r="H178" s="11"/>
      <c r="I178" s="11"/>
      <c r="J178" s="11"/>
      <c r="K178" s="56"/>
      <c r="L178" s="9"/>
      <c r="M178" s="9"/>
      <c r="N178" s="9"/>
      <c r="O178" s="9"/>
      <c r="P178" s="10"/>
      <c r="Q178" s="11"/>
      <c r="R178" s="11"/>
      <c r="S178" s="11"/>
    </row>
    <row r="179" spans="1:19" s="12" customFormat="1" ht="80.099999999999994" customHeight="1">
      <c r="A179" s="10"/>
      <c r="B179" s="11"/>
      <c r="C179" s="11"/>
      <c r="D179" s="11"/>
      <c r="E179" s="11"/>
      <c r="F179" s="11"/>
      <c r="G179" s="11"/>
      <c r="H179" s="11"/>
      <c r="I179" s="11"/>
      <c r="J179" s="11"/>
      <c r="K179" s="56"/>
      <c r="L179" s="9"/>
      <c r="M179" s="9"/>
      <c r="N179" s="9"/>
      <c r="O179" s="9"/>
      <c r="P179" s="10"/>
      <c r="Q179" s="11"/>
      <c r="R179" s="11"/>
      <c r="S179" s="11"/>
    </row>
    <row r="180" spans="1:19" s="12" customFormat="1" ht="80.099999999999994" customHeight="1">
      <c r="A180" s="10"/>
      <c r="B180" s="11"/>
      <c r="C180" s="11"/>
      <c r="D180" s="11"/>
      <c r="E180" s="11"/>
      <c r="F180" s="11"/>
      <c r="G180" s="11"/>
      <c r="H180" s="11"/>
      <c r="I180" s="11"/>
      <c r="J180" s="11"/>
      <c r="K180" s="56"/>
      <c r="L180" s="9"/>
      <c r="M180" s="9"/>
      <c r="N180" s="9"/>
      <c r="O180" s="9"/>
      <c r="P180" s="10"/>
      <c r="Q180" s="11"/>
      <c r="R180" s="11"/>
      <c r="S180" s="11"/>
    </row>
    <row r="181" spans="1:19" s="12" customFormat="1" ht="80.099999999999994" customHeight="1">
      <c r="A181" s="10"/>
      <c r="B181" s="11"/>
      <c r="C181" s="11"/>
      <c r="D181" s="11"/>
      <c r="E181" s="11"/>
      <c r="F181" s="11"/>
      <c r="G181" s="11"/>
      <c r="H181" s="11"/>
      <c r="I181" s="11"/>
      <c r="J181" s="11"/>
      <c r="K181" s="56"/>
      <c r="L181" s="9"/>
      <c r="M181" s="9"/>
      <c r="N181" s="9"/>
      <c r="O181" s="9"/>
      <c r="P181" s="10"/>
      <c r="Q181" s="11"/>
      <c r="R181" s="11"/>
      <c r="S181" s="11"/>
    </row>
    <row r="182" spans="1:19" s="12" customFormat="1" ht="80.099999999999994" customHeight="1">
      <c r="A182" s="10"/>
      <c r="B182" s="11"/>
      <c r="C182" s="11"/>
      <c r="D182" s="11"/>
      <c r="E182" s="11"/>
      <c r="F182" s="11"/>
      <c r="G182" s="11"/>
      <c r="H182" s="11"/>
      <c r="I182" s="11"/>
      <c r="J182" s="11"/>
      <c r="K182" s="56"/>
      <c r="L182" s="9"/>
      <c r="M182" s="9"/>
      <c r="N182" s="9"/>
      <c r="O182" s="9"/>
      <c r="P182" s="10"/>
      <c r="Q182" s="11"/>
      <c r="R182" s="11"/>
      <c r="S182" s="11"/>
    </row>
    <row r="183" spans="1:19" s="12" customFormat="1" ht="80.099999999999994" customHeight="1">
      <c r="A183" s="10"/>
      <c r="B183" s="11"/>
      <c r="C183" s="11"/>
      <c r="D183" s="11"/>
      <c r="E183" s="11"/>
      <c r="F183" s="11"/>
      <c r="G183" s="11"/>
      <c r="H183" s="11"/>
      <c r="I183" s="11"/>
      <c r="J183" s="11"/>
      <c r="K183" s="56"/>
      <c r="L183" s="9"/>
      <c r="M183" s="9"/>
      <c r="N183" s="9"/>
      <c r="O183" s="9"/>
      <c r="P183" s="10"/>
      <c r="Q183" s="11"/>
      <c r="R183" s="11"/>
      <c r="S183" s="11"/>
    </row>
    <row r="184" spans="1:19" s="12" customFormat="1" ht="80.099999999999994" customHeight="1">
      <c r="A184" s="10"/>
      <c r="B184" s="11"/>
      <c r="C184" s="11"/>
      <c r="D184" s="11"/>
      <c r="E184" s="11"/>
      <c r="F184" s="11"/>
      <c r="G184" s="11"/>
      <c r="H184" s="11"/>
      <c r="I184" s="11"/>
      <c r="J184" s="11"/>
      <c r="K184" s="56"/>
      <c r="L184" s="9"/>
      <c r="M184" s="9"/>
      <c r="N184" s="9"/>
      <c r="O184" s="9"/>
      <c r="P184" s="10"/>
      <c r="Q184" s="11"/>
      <c r="R184" s="11"/>
      <c r="S184" s="11"/>
    </row>
    <row r="185" spans="1:19" s="12" customFormat="1" ht="80.099999999999994" customHeight="1">
      <c r="A185" s="10"/>
      <c r="B185" s="11"/>
      <c r="C185" s="11"/>
      <c r="D185" s="11"/>
      <c r="E185" s="11"/>
      <c r="F185" s="11"/>
      <c r="G185" s="11"/>
      <c r="H185" s="11"/>
      <c r="I185" s="11"/>
      <c r="J185" s="11"/>
      <c r="K185" s="56"/>
      <c r="L185" s="9"/>
      <c r="M185" s="9"/>
      <c r="N185" s="9"/>
      <c r="O185" s="9"/>
      <c r="P185" s="10"/>
      <c r="Q185" s="11"/>
      <c r="R185" s="11"/>
      <c r="S185" s="11"/>
    </row>
    <row r="186" spans="1:19" s="12" customFormat="1" ht="80.099999999999994" customHeight="1">
      <c r="A186" s="10"/>
      <c r="B186" s="11"/>
      <c r="C186" s="11"/>
      <c r="D186" s="11"/>
      <c r="E186" s="11"/>
      <c r="F186" s="11"/>
      <c r="G186" s="11"/>
      <c r="H186" s="11"/>
      <c r="I186" s="11"/>
      <c r="J186" s="11"/>
      <c r="K186" s="56"/>
      <c r="L186" s="9"/>
      <c r="M186" s="9"/>
      <c r="N186" s="9"/>
      <c r="O186" s="9"/>
      <c r="P186" s="10"/>
      <c r="Q186" s="11"/>
      <c r="R186" s="11"/>
      <c r="S186" s="11"/>
    </row>
    <row r="187" spans="1:19" s="12" customFormat="1" ht="80.099999999999994" customHeight="1">
      <c r="A187" s="10"/>
      <c r="B187" s="11"/>
      <c r="C187" s="11"/>
      <c r="D187" s="11"/>
      <c r="E187" s="11"/>
      <c r="F187" s="11"/>
      <c r="G187" s="11"/>
      <c r="H187" s="11"/>
      <c r="I187" s="11"/>
      <c r="J187" s="11"/>
      <c r="K187" s="56"/>
      <c r="L187" s="9"/>
      <c r="M187" s="9"/>
      <c r="N187" s="9"/>
      <c r="O187" s="9"/>
      <c r="P187" s="10"/>
      <c r="Q187" s="11"/>
      <c r="R187" s="11"/>
      <c r="S187" s="11"/>
    </row>
    <row r="188" spans="1:19" s="12" customFormat="1" ht="80.099999999999994" customHeight="1">
      <c r="A188" s="10"/>
      <c r="B188" s="11"/>
      <c r="C188" s="11"/>
      <c r="D188" s="11"/>
      <c r="E188" s="11"/>
      <c r="F188" s="11"/>
      <c r="G188" s="11"/>
      <c r="H188" s="11"/>
      <c r="I188" s="11"/>
      <c r="J188" s="11"/>
      <c r="K188" s="56"/>
      <c r="L188" s="9"/>
      <c r="M188" s="9"/>
      <c r="N188" s="9"/>
      <c r="O188" s="9"/>
      <c r="P188" s="10"/>
      <c r="Q188" s="11"/>
      <c r="R188" s="11"/>
      <c r="S188" s="11"/>
    </row>
    <row r="189" spans="1:19" s="12" customFormat="1" ht="80.099999999999994" customHeight="1">
      <c r="A189" s="10"/>
      <c r="B189" s="11"/>
      <c r="C189" s="11"/>
      <c r="D189" s="11"/>
      <c r="E189" s="11"/>
      <c r="F189" s="11"/>
      <c r="G189" s="11"/>
      <c r="H189" s="11"/>
      <c r="I189" s="11"/>
      <c r="J189" s="11"/>
      <c r="K189" s="56"/>
      <c r="L189" s="9"/>
      <c r="M189" s="9"/>
      <c r="N189" s="9"/>
      <c r="O189" s="9"/>
      <c r="P189" s="10"/>
      <c r="Q189" s="11"/>
      <c r="R189" s="11"/>
      <c r="S189" s="11"/>
    </row>
    <row r="190" spans="1:19" s="12" customFormat="1" ht="80.099999999999994" customHeight="1">
      <c r="A190" s="10"/>
      <c r="B190" s="11"/>
      <c r="C190" s="11"/>
      <c r="D190" s="11"/>
      <c r="E190" s="11"/>
      <c r="F190" s="11"/>
      <c r="G190" s="11"/>
      <c r="H190" s="11"/>
      <c r="I190" s="11"/>
      <c r="J190" s="11"/>
      <c r="K190" s="56"/>
      <c r="L190" s="9"/>
      <c r="M190" s="9"/>
      <c r="N190" s="9"/>
      <c r="O190" s="9"/>
      <c r="P190" s="10"/>
      <c r="Q190" s="11"/>
      <c r="R190" s="11"/>
      <c r="S190" s="11"/>
    </row>
    <row r="191" spans="1:19" s="12" customFormat="1" ht="80.099999999999994" customHeight="1">
      <c r="A191" s="10"/>
      <c r="B191" s="11"/>
      <c r="C191" s="11"/>
      <c r="D191" s="11"/>
      <c r="E191" s="11"/>
      <c r="F191" s="11"/>
      <c r="G191" s="11"/>
      <c r="H191" s="11"/>
      <c r="I191" s="11"/>
      <c r="J191" s="11"/>
      <c r="K191" s="56"/>
      <c r="L191" s="9"/>
      <c r="M191" s="9"/>
      <c r="N191" s="9"/>
      <c r="O191" s="9"/>
      <c r="P191" s="10"/>
      <c r="Q191" s="11"/>
      <c r="R191" s="11"/>
      <c r="S191" s="11"/>
    </row>
    <row r="192" spans="1:19" s="12" customFormat="1" ht="80.099999999999994" customHeight="1">
      <c r="A192" s="10"/>
      <c r="B192" s="11"/>
      <c r="C192" s="11"/>
      <c r="D192" s="11"/>
      <c r="E192" s="11"/>
      <c r="F192" s="11"/>
      <c r="G192" s="11"/>
      <c r="H192" s="11"/>
      <c r="I192" s="11"/>
      <c r="J192" s="11"/>
      <c r="K192" s="56"/>
      <c r="L192" s="9"/>
      <c r="M192" s="9"/>
      <c r="N192" s="9"/>
      <c r="O192" s="9"/>
      <c r="P192" s="10"/>
      <c r="Q192" s="11"/>
      <c r="R192" s="11"/>
      <c r="S192" s="11"/>
    </row>
    <row r="193" spans="1:19" s="12" customFormat="1" ht="80.099999999999994" customHeight="1">
      <c r="A193" s="10"/>
      <c r="B193" s="11"/>
      <c r="C193" s="11"/>
      <c r="D193" s="11"/>
      <c r="E193" s="11"/>
      <c r="F193" s="11"/>
      <c r="G193" s="11"/>
      <c r="H193" s="11"/>
      <c r="I193" s="11"/>
      <c r="J193" s="11"/>
      <c r="K193" s="56"/>
      <c r="L193" s="9"/>
      <c r="M193" s="9"/>
      <c r="N193" s="9"/>
      <c r="O193" s="9"/>
      <c r="P193" s="10"/>
      <c r="Q193" s="11"/>
      <c r="R193" s="11"/>
      <c r="S193" s="11"/>
    </row>
    <row r="194" spans="1:19" s="12" customFormat="1" ht="80.099999999999994" customHeight="1">
      <c r="A194" s="10"/>
      <c r="B194" s="11"/>
      <c r="C194" s="11"/>
      <c r="D194" s="11"/>
      <c r="E194" s="11"/>
      <c r="F194" s="11"/>
      <c r="G194" s="11"/>
      <c r="H194" s="11"/>
      <c r="I194" s="11"/>
      <c r="J194" s="11"/>
      <c r="K194" s="56"/>
      <c r="L194" s="9"/>
      <c r="M194" s="9"/>
      <c r="N194" s="9"/>
      <c r="O194" s="9"/>
      <c r="P194" s="10"/>
      <c r="Q194" s="11"/>
      <c r="R194" s="11"/>
      <c r="S194" s="11"/>
    </row>
  </sheetData>
  <sheetProtection algorithmName="SHA-512" hashValue="9zFA7UkciXG5IXARASITYYKmV1LOeHU7hHGBQdGX0HxDR2Mo0VgCn+GSK2l28Ei2iiBRc2fphyNeNHWWOnq54w==" saltValue="V1zdbD84ZtNsbCe6kzQ6+Q==" spinCount="100000" sheet="1" formatCells="0" formatColumns="0" formatRows="0" insertColumns="0" insertRows="0" insertHyperlinks="0" deleteColumns="0" deleteRows="0" sort="0" autoFilter="0" pivotTables="0"/>
  <mergeCells count="8">
    <mergeCell ref="A1:K1"/>
    <mergeCell ref="A2:K2"/>
    <mergeCell ref="A80:K80"/>
    <mergeCell ref="A81:K81"/>
    <mergeCell ref="A84:K84"/>
    <mergeCell ref="A82:K82"/>
    <mergeCell ref="A83:K83"/>
    <mergeCell ref="A3:G3"/>
  </mergeCells>
  <phoneticPr fontId="16" type="noConversion"/>
  <conditionalFormatting sqref="E30:E31">
    <cfRule type="containsText" dxfId="37" priority="32" operator="containsText" text="3 - Baixo">
      <formula>NOT(ISERROR(SEARCH("3 - Baixo",E30)))</formula>
    </cfRule>
    <cfRule type="containsText" dxfId="36" priority="33" operator="containsText" text="1 - Alto">
      <formula>NOT(ISERROR(SEARCH("1 - Alto",E30)))</formula>
    </cfRule>
    <cfRule type="containsText" dxfId="35" priority="34" operator="containsText" text="2 - Médio">
      <formula>NOT(ISERROR(SEARCH("2 - Médio",E30)))</formula>
    </cfRule>
  </conditionalFormatting>
  <conditionalFormatting sqref="I5:I9 I13:I25 I27:I53 I55:I76 E85:F151">
    <cfRule type="containsText" dxfId="34" priority="90" operator="containsText" text="3 - Baixo">
      <formula>NOT(ISERROR(SEARCH("3 - Baixo",E5)))</formula>
    </cfRule>
  </conditionalFormatting>
  <conditionalFormatting sqref="I49:I59 E85:F151">
    <cfRule type="containsText" dxfId="33" priority="91" operator="containsText" text="1 - Alto">
      <formula>NOT(ISERROR(SEARCH("1 - Alto",E49)))</formula>
    </cfRule>
  </conditionalFormatting>
  <conditionalFormatting sqref="I49:I59 E85:F151">
    <cfRule type="containsText" dxfId="32" priority="92" operator="containsText" text="2 - Médio">
      <formula>NOT(ISERROR(SEARCH("2 - Médio",E49)))</formula>
    </cfRule>
  </conditionalFormatting>
  <conditionalFormatting sqref="I6:I9 I13:I24 I35:I48 I60:I74">
    <cfRule type="containsText" dxfId="31" priority="78" operator="containsText" text="1 - Alto">
      <formula>NOT(ISERROR(SEARCH("1 - Alto",I6)))</formula>
    </cfRule>
    <cfRule type="containsText" dxfId="30" priority="79" operator="containsText" text="2 - Médio">
      <formula>NOT(ISERROR(SEARCH("2 - Médio",I6)))</formula>
    </cfRule>
  </conditionalFormatting>
  <conditionalFormatting sqref="I77:I78 I10:I12">
    <cfRule type="containsText" dxfId="29" priority="3" operator="containsText" text="3 - Baixo">
      <formula>NOT(ISERROR(SEARCH("3 - Baixo",I10)))</formula>
    </cfRule>
    <cfRule type="containsText" dxfId="28" priority="4" operator="containsText" text="1 - Alto">
      <formula>NOT(ISERROR(SEARCH("1 - Alto",I10)))</formula>
    </cfRule>
    <cfRule type="containsText" dxfId="27" priority="5" operator="containsText" text="2 - Médio">
      <formula>NOT(ISERROR(SEARCH("2 - Médio",I10)))</formula>
    </cfRule>
  </conditionalFormatting>
  <conditionalFormatting sqref="I79">
    <cfRule type="containsText" dxfId="26" priority="15" operator="containsText" text="3 - Baixo">
      <formula>NOT(ISERROR(SEARCH("3 - Baixo",I79)))</formula>
    </cfRule>
  </conditionalFormatting>
  <conditionalFormatting sqref="I34 I79 I75:I76 I25 I5">
    <cfRule type="containsText" dxfId="25" priority="16" operator="containsText" text="1 - Alto">
      <formula>NOT(ISERROR(SEARCH("1 - Alto",I5)))</formula>
    </cfRule>
  </conditionalFormatting>
  <conditionalFormatting sqref="I34 I79 I75:I76 I25 I5">
    <cfRule type="containsText" dxfId="24" priority="17" operator="containsText" text="2 - Médio">
      <formula>NOT(ISERROR(SEARCH("2 - Médio",I5)))</formula>
    </cfRule>
  </conditionalFormatting>
  <conditionalFormatting sqref="I27:I33">
    <cfRule type="containsText" dxfId="23" priority="13" operator="containsText" text="1 - Alto">
      <formula>NOT(ISERROR(SEARCH("1 - Alto",I27)))</formula>
    </cfRule>
    <cfRule type="containsText" dxfId="22" priority="14" operator="containsText" text="2 - Médio">
      <formula>NOT(ISERROR(SEARCH("2 - Médio",I27)))</formula>
    </cfRule>
  </conditionalFormatting>
  <conditionalFormatting sqref="I26">
    <cfRule type="containsText" dxfId="21" priority="9" operator="containsText" text="3 - Baixo">
      <formula>NOT(ISERROR(SEARCH("3 - Baixo",I26)))</formula>
    </cfRule>
    <cfRule type="containsText" dxfId="20" priority="10" operator="containsText" text="1 - Alto">
      <formula>NOT(ISERROR(SEARCH("1 - Alto",I26)))</formula>
    </cfRule>
    <cfRule type="containsText" dxfId="19" priority="11" operator="containsText" text="2 - Médio">
      <formula>NOT(ISERROR(SEARCH("2 - Médio",I26)))</formula>
    </cfRule>
  </conditionalFormatting>
  <conditionalFormatting sqref="I4">
    <cfRule type="containsText" dxfId="18" priority="6" operator="containsText" text="3 - Baixo">
      <formula>NOT(ISERROR(SEARCH("3 - Baixo",I4)))</formula>
    </cfRule>
    <cfRule type="containsText" dxfId="17" priority="7" operator="containsText" text="1 - Alto">
      <formula>NOT(ISERROR(SEARCH("1 - Alto",I4)))</formula>
    </cfRule>
    <cfRule type="containsText" dxfId="16" priority="8" operator="containsText" text="2 - Médio">
      <formula>NOT(ISERROR(SEARCH("2 - Médio",I4)))</formula>
    </cfRule>
  </conditionalFormatting>
  <conditionalFormatting sqref="I54">
    <cfRule type="containsText" dxfId="15" priority="12" operator="containsText" text="3 - Baixo">
      <formula>NOT(ISERROR(SEARCH("3 - Baixo",I54)))</formula>
    </cfRule>
  </conditionalFormatting>
  <conditionalFormatting sqref="I7:I9">
    <cfRule type="containsText" dxfId="14" priority="1" operator="containsText" text="1 - Alto">
      <formula>NOT(ISERROR(SEARCH("1 - Alto",I7)))</formula>
    </cfRule>
  </conditionalFormatting>
  <conditionalFormatting sqref="I7:I9">
    <cfRule type="containsText" dxfId="13" priority="2" operator="containsText" text="2 - Médio">
      <formula>NOT(ISERROR(SEARCH("2 - Médio",I7)))</formula>
    </cfRule>
  </conditionalFormatting>
  <dataValidations count="1">
    <dataValidation type="list" allowBlank="1" showInputMessage="1" showErrorMessage="1" sqref="J51 J53 J55 J58 J60 A5:A79 J62:J63 G28 G35:G55 G31:G33 G65 G67 G72:G76 G69:G70" xr:uid="{0A449FFE-47F1-4290-80F0-A39C091767E8}">
      <formula1>#REF!</formula1>
    </dataValidation>
  </dataValidations>
  <pageMargins left="0.25" right="0.25" top="0.75" bottom="0.75" header="0.3" footer="0.3"/>
  <pageSetup paperSize="9" scale="46" fitToHeight="0" orientation="landscape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PCA25.PUB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 CARLOS TORRES COSTA</dc:creator>
  <cp:lastModifiedBy>ROMULO CARLOS TORRES COSTA</cp:lastModifiedBy>
  <cp:lastPrinted>2024-10-03T20:00:52Z</cp:lastPrinted>
  <dcterms:created xsi:type="dcterms:W3CDTF">2015-06-05T18:19:34Z</dcterms:created>
  <dcterms:modified xsi:type="dcterms:W3CDTF">2024-10-03T20:04:05Z</dcterms:modified>
</cp:coreProperties>
</file>